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C:\Users\HenriT\RKAS Pilv\FAO\LEPINGUD\YLEP 2020\SIM\PPA\Puiestee tn 4\investeerigu kallinemine nr 2\"/>
    </mc:Choice>
  </mc:AlternateContent>
  <xr:revisionPtr revIDLastSave="0" documentId="13_ncr:1_{C3EE2854-9C25-437C-B033-BC8394205BA8}" xr6:coauthVersionLast="45" xr6:coauthVersionMax="45" xr10:uidLastSave="{00000000-0000-0000-0000-000000000000}"/>
  <bookViews>
    <workbookView xWindow="31275" yWindow="1380" windowWidth="21600" windowHeight="12735" tabRatio="792" xr2:uid="{00000000-000D-0000-FFFF-FFFF00000000}"/>
  </bookViews>
  <sheets>
    <sheet name="Lisa 3" sheetId="4" r:id="rId1"/>
    <sheet name="Annuiteetgraafik BIL" sheetId="5" r:id="rId2"/>
    <sheet name="Annuiteetgraafik INV" sheetId="9" r:id="rId3"/>
    <sheet name="Annuiteetgraafik TS" sheetId="7" r:id="rId4"/>
    <sheet name="Annuiteetgraafik ES"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4" l="1"/>
  <c r="F16" i="4"/>
  <c r="E12" i="4"/>
  <c r="N13" i="9" l="1"/>
  <c r="N10" i="9"/>
  <c r="N7" i="9"/>
  <c r="N8" i="9"/>
  <c r="N11" i="9" s="1"/>
  <c r="N9" i="9"/>
  <c r="N12" i="9" s="1"/>
  <c r="N6" i="9"/>
  <c r="A18" i="9" l="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E13" i="9"/>
  <c r="E12" i="9"/>
  <c r="D8" i="9"/>
  <c r="D9" i="9" s="1"/>
  <c r="M8" i="9"/>
  <c r="M9" i="9" s="1"/>
  <c r="E271" i="9" l="1"/>
  <c r="F232" i="9"/>
  <c r="E51" i="9"/>
  <c r="E115" i="9"/>
  <c r="E141" i="9"/>
  <c r="F167" i="9"/>
  <c r="F200" i="9"/>
  <c r="E24" i="9"/>
  <c r="E71" i="9"/>
  <c r="D131" i="9"/>
  <c r="D185" i="9"/>
  <c r="F297" i="9"/>
  <c r="D30" i="9"/>
  <c r="E83" i="9"/>
  <c r="O315" i="9"/>
  <c r="C18" i="9"/>
  <c r="E32" i="9"/>
  <c r="E55" i="9"/>
  <c r="E87" i="9"/>
  <c r="E119" i="9"/>
  <c r="D144" i="9"/>
  <c r="F170" i="9"/>
  <c r="D201" i="9"/>
  <c r="D233" i="9"/>
  <c r="E40" i="9"/>
  <c r="E103" i="9"/>
  <c r="E157" i="9"/>
  <c r="D217" i="9"/>
  <c r="E19" i="9"/>
  <c r="D38" i="9"/>
  <c r="E67" i="9"/>
  <c r="E99" i="9"/>
  <c r="D128" i="9"/>
  <c r="F154" i="9"/>
  <c r="F184" i="9"/>
  <c r="F216" i="9"/>
  <c r="E255" i="9"/>
  <c r="J18" i="9"/>
  <c r="J19" i="9" s="1"/>
  <c r="J20" i="9" s="1"/>
  <c r="J21" i="9" s="1"/>
  <c r="J22" i="9" s="1"/>
  <c r="J23" i="9" s="1"/>
  <c r="J24" i="9" s="1"/>
  <c r="J25" i="9" s="1"/>
  <c r="J26" i="9" s="1"/>
  <c r="J27" i="9" s="1"/>
  <c r="J28" i="9" s="1"/>
  <c r="J29" i="9" s="1"/>
  <c r="J30" i="9" s="1"/>
  <c r="J31" i="9" s="1"/>
  <c r="J32" i="9" s="1"/>
  <c r="J33" i="9" s="1"/>
  <c r="J34" i="9" s="1"/>
  <c r="J35" i="9" s="1"/>
  <c r="J36" i="9" s="1"/>
  <c r="J37" i="9" s="1"/>
  <c r="J38" i="9" s="1"/>
  <c r="J39" i="9" s="1"/>
  <c r="J40" i="9" s="1"/>
  <c r="J41" i="9" s="1"/>
  <c r="J42" i="9" s="1"/>
  <c r="J43" i="9" s="1"/>
  <c r="J44" i="9" s="1"/>
  <c r="J45" i="9" s="1"/>
  <c r="J46" i="9" s="1"/>
  <c r="J47" i="9" s="1"/>
  <c r="J48" i="9" s="1"/>
  <c r="J49" i="9" s="1"/>
  <c r="J50" i="9" s="1"/>
  <c r="J51" i="9" s="1"/>
  <c r="J52" i="9" s="1"/>
  <c r="J53" i="9" s="1"/>
  <c r="J54" i="9" s="1"/>
  <c r="J55" i="9" s="1"/>
  <c r="J56" i="9" s="1"/>
  <c r="J57" i="9" s="1"/>
  <c r="J58" i="9" s="1"/>
  <c r="J59" i="9" s="1"/>
  <c r="J60" i="9" s="1"/>
  <c r="J61" i="9" s="1"/>
  <c r="J62" i="9" s="1"/>
  <c r="J63" i="9" s="1"/>
  <c r="J64" i="9" s="1"/>
  <c r="J65" i="9" s="1"/>
  <c r="J66" i="9" s="1"/>
  <c r="J67" i="9" s="1"/>
  <c r="J68" i="9" s="1"/>
  <c r="J69" i="9" s="1"/>
  <c r="J70" i="9" s="1"/>
  <c r="J71" i="9" s="1"/>
  <c r="J72" i="9" s="1"/>
  <c r="J73" i="9" s="1"/>
  <c r="J74" i="9" s="1"/>
  <c r="J75" i="9" s="1"/>
  <c r="J76" i="9" s="1"/>
  <c r="J77" i="9" s="1"/>
  <c r="J78" i="9" s="1"/>
  <c r="J79" i="9" s="1"/>
  <c r="J80" i="9" s="1"/>
  <c r="J81" i="9" s="1"/>
  <c r="J82" i="9" s="1"/>
  <c r="J83" i="9" s="1"/>
  <c r="J84" i="9" s="1"/>
  <c r="J85" i="9" s="1"/>
  <c r="J86" i="9" s="1"/>
  <c r="J87" i="9" s="1"/>
  <c r="J88" i="9" s="1"/>
  <c r="J89" i="9" s="1"/>
  <c r="J90" i="9" s="1"/>
  <c r="J91" i="9" s="1"/>
  <c r="J92" i="9" s="1"/>
  <c r="J93" i="9" s="1"/>
  <c r="J94" i="9" s="1"/>
  <c r="J95" i="9" s="1"/>
  <c r="J96" i="9" s="1"/>
  <c r="J97" i="9" s="1"/>
  <c r="J98" i="9" s="1"/>
  <c r="J99" i="9" s="1"/>
  <c r="J100" i="9" s="1"/>
  <c r="J101" i="9" s="1"/>
  <c r="J102" i="9" s="1"/>
  <c r="J103" i="9" s="1"/>
  <c r="J104" i="9" s="1"/>
  <c r="J105" i="9" s="1"/>
  <c r="J106" i="9" s="1"/>
  <c r="J107" i="9" s="1"/>
  <c r="J108" i="9" s="1"/>
  <c r="J109" i="9" s="1"/>
  <c r="J110" i="9" s="1"/>
  <c r="J111" i="9" s="1"/>
  <c r="J112" i="9" s="1"/>
  <c r="J113" i="9" s="1"/>
  <c r="J114" i="9" s="1"/>
  <c r="J115" i="9" s="1"/>
  <c r="J116" i="9" s="1"/>
  <c r="J117" i="9" s="1"/>
  <c r="J118" i="9" s="1"/>
  <c r="J119" i="9" s="1"/>
  <c r="J120" i="9" s="1"/>
  <c r="J121" i="9" s="1"/>
  <c r="J122" i="9" s="1"/>
  <c r="J123" i="9" s="1"/>
  <c r="J124" i="9" s="1"/>
  <c r="J125" i="9" s="1"/>
  <c r="J126" i="9" s="1"/>
  <c r="J127" i="9" s="1"/>
  <c r="J128" i="9" s="1"/>
  <c r="J129" i="9" s="1"/>
  <c r="J130" i="9" s="1"/>
  <c r="J131" i="9" s="1"/>
  <c r="J132" i="9" s="1"/>
  <c r="J133" i="9" s="1"/>
  <c r="J134" i="9" s="1"/>
  <c r="J135" i="9" s="1"/>
  <c r="J136" i="9" s="1"/>
  <c r="J137" i="9" s="1"/>
  <c r="J138" i="9" s="1"/>
  <c r="J139" i="9" s="1"/>
  <c r="J140" i="9" s="1"/>
  <c r="J141" i="9" s="1"/>
  <c r="J142" i="9" s="1"/>
  <c r="J143" i="9" s="1"/>
  <c r="J144" i="9" s="1"/>
  <c r="J145" i="9" s="1"/>
  <c r="J146" i="9" s="1"/>
  <c r="J147" i="9" s="1"/>
  <c r="J148" i="9" s="1"/>
  <c r="J149" i="9" s="1"/>
  <c r="J150" i="9" s="1"/>
  <c r="J151" i="9" s="1"/>
  <c r="J152" i="9" s="1"/>
  <c r="J153" i="9" s="1"/>
  <c r="J154" i="9" s="1"/>
  <c r="J155" i="9" s="1"/>
  <c r="J156" i="9" s="1"/>
  <c r="J157" i="9" s="1"/>
  <c r="J158" i="9" s="1"/>
  <c r="J159" i="9" s="1"/>
  <c r="J160" i="9" s="1"/>
  <c r="J161" i="9" s="1"/>
  <c r="J162" i="9" s="1"/>
  <c r="J163" i="9" s="1"/>
  <c r="J164" i="9" s="1"/>
  <c r="J165" i="9" s="1"/>
  <c r="J166" i="9" s="1"/>
  <c r="J167" i="9" s="1"/>
  <c r="J168" i="9" s="1"/>
  <c r="J169" i="9" s="1"/>
  <c r="J170" i="9" s="1"/>
  <c r="J171" i="9" s="1"/>
  <c r="J172" i="9" s="1"/>
  <c r="J173" i="9" s="1"/>
  <c r="J174" i="9" s="1"/>
  <c r="J175" i="9" s="1"/>
  <c r="J176" i="9" s="1"/>
  <c r="J177" i="9" s="1"/>
  <c r="J178" i="9" s="1"/>
  <c r="J179" i="9" s="1"/>
  <c r="J180" i="9" s="1"/>
  <c r="J181" i="9" s="1"/>
  <c r="J182" i="9" s="1"/>
  <c r="J183" i="9" s="1"/>
  <c r="J184" i="9" s="1"/>
  <c r="J185" i="9" s="1"/>
  <c r="J186" i="9" s="1"/>
  <c r="J187" i="9" s="1"/>
  <c r="J188" i="9" s="1"/>
  <c r="J189" i="9" s="1"/>
  <c r="J190" i="9" s="1"/>
  <c r="J191" i="9" s="1"/>
  <c r="J192" i="9" s="1"/>
  <c r="J193" i="9" s="1"/>
  <c r="J194" i="9" s="1"/>
  <c r="J195" i="9" s="1"/>
  <c r="J196" i="9" s="1"/>
  <c r="J197" i="9" s="1"/>
  <c r="J198" i="9" s="1"/>
  <c r="J199" i="9" s="1"/>
  <c r="J200" i="9" s="1"/>
  <c r="J201" i="9" s="1"/>
  <c r="J202" i="9" s="1"/>
  <c r="J203" i="9" s="1"/>
  <c r="J204" i="9" s="1"/>
  <c r="J205" i="9" s="1"/>
  <c r="J206" i="9" s="1"/>
  <c r="J207" i="9" s="1"/>
  <c r="J208" i="9" s="1"/>
  <c r="J209" i="9" s="1"/>
  <c r="J210" i="9" s="1"/>
  <c r="J211" i="9" s="1"/>
  <c r="J212" i="9" s="1"/>
  <c r="J213" i="9" s="1"/>
  <c r="J214" i="9" s="1"/>
  <c r="J215" i="9" s="1"/>
  <c r="J216" i="9" s="1"/>
  <c r="J217" i="9" s="1"/>
  <c r="J218" i="9" s="1"/>
  <c r="J219" i="9" s="1"/>
  <c r="J220" i="9" s="1"/>
  <c r="J221" i="9" s="1"/>
  <c r="J222" i="9" s="1"/>
  <c r="J223" i="9" s="1"/>
  <c r="J224" i="9" s="1"/>
  <c r="J225" i="9" s="1"/>
  <c r="J226" i="9" s="1"/>
  <c r="J227" i="9" s="1"/>
  <c r="J228" i="9" s="1"/>
  <c r="J229" i="9" s="1"/>
  <c r="J230" i="9" s="1"/>
  <c r="J231" i="9" s="1"/>
  <c r="J232" i="9" s="1"/>
  <c r="J233" i="9" s="1"/>
  <c r="J234" i="9" s="1"/>
  <c r="J235" i="9" s="1"/>
  <c r="J236" i="9" s="1"/>
  <c r="J237" i="9" s="1"/>
  <c r="J238" i="9" s="1"/>
  <c r="J239" i="9" s="1"/>
  <c r="J240" i="9" s="1"/>
  <c r="J241" i="9" s="1"/>
  <c r="J242" i="9" s="1"/>
  <c r="J243" i="9" s="1"/>
  <c r="J244" i="9" s="1"/>
  <c r="J245" i="9" s="1"/>
  <c r="J246" i="9" s="1"/>
  <c r="J247" i="9" s="1"/>
  <c r="J248" i="9" s="1"/>
  <c r="J249" i="9" s="1"/>
  <c r="J250" i="9" s="1"/>
  <c r="J251" i="9" s="1"/>
  <c r="J252" i="9" s="1"/>
  <c r="J253" i="9" s="1"/>
  <c r="J254" i="9" s="1"/>
  <c r="J255" i="9" s="1"/>
  <c r="J256" i="9" s="1"/>
  <c r="J257" i="9" s="1"/>
  <c r="J258" i="9" s="1"/>
  <c r="J259" i="9" s="1"/>
  <c r="J260" i="9" s="1"/>
  <c r="J261" i="9" s="1"/>
  <c r="J262" i="9" s="1"/>
  <c r="J263" i="9" s="1"/>
  <c r="J264" i="9" s="1"/>
  <c r="J265" i="9" s="1"/>
  <c r="J266" i="9" s="1"/>
  <c r="J267" i="9" s="1"/>
  <c r="J268" i="9" s="1"/>
  <c r="J269" i="9" s="1"/>
  <c r="J270" i="9" s="1"/>
  <c r="J271" i="9" s="1"/>
  <c r="J272" i="9" s="1"/>
  <c r="J273" i="9" s="1"/>
  <c r="J274" i="9" s="1"/>
  <c r="J275" i="9" s="1"/>
  <c r="J276" i="9" s="1"/>
  <c r="J277" i="9" s="1"/>
  <c r="J278" i="9" s="1"/>
  <c r="J279" i="9" s="1"/>
  <c r="J280" i="9" s="1"/>
  <c r="J281" i="9" s="1"/>
  <c r="J282" i="9" s="1"/>
  <c r="J283" i="9" s="1"/>
  <c r="J284" i="9" s="1"/>
  <c r="J285" i="9" s="1"/>
  <c r="J286" i="9" s="1"/>
  <c r="J287" i="9" s="1"/>
  <c r="J288" i="9" s="1"/>
  <c r="J289" i="9" s="1"/>
  <c r="J290" i="9" s="1"/>
  <c r="J291" i="9" s="1"/>
  <c r="J292" i="9" s="1"/>
  <c r="J293" i="9" s="1"/>
  <c r="J294" i="9" s="1"/>
  <c r="J295" i="9" s="1"/>
  <c r="J296" i="9" s="1"/>
  <c r="J297" i="9" s="1"/>
  <c r="J298" i="9" s="1"/>
  <c r="J299" i="9" s="1"/>
  <c r="J300" i="9" s="1"/>
  <c r="J301" i="9" s="1"/>
  <c r="J302" i="9" s="1"/>
  <c r="J303" i="9" s="1"/>
  <c r="J304" i="9" s="1"/>
  <c r="J305" i="9" s="1"/>
  <c r="J306" i="9" s="1"/>
  <c r="J307" i="9" s="1"/>
  <c r="J308" i="9" s="1"/>
  <c r="J309" i="9" s="1"/>
  <c r="J310" i="9" s="1"/>
  <c r="J311" i="9" s="1"/>
  <c r="J312" i="9" s="1"/>
  <c r="J313" i="9" s="1"/>
  <c r="J314" i="9" s="1"/>
  <c r="J315" i="9" s="1"/>
  <c r="J316" i="9" s="1"/>
  <c r="J317" i="9" s="1"/>
  <c r="J318" i="9" s="1"/>
  <c r="J319" i="9" s="1"/>
  <c r="J320" i="9" s="1"/>
  <c r="J321" i="9" s="1"/>
  <c r="J322" i="9" s="1"/>
  <c r="J323" i="9" s="1"/>
  <c r="J324" i="9" s="1"/>
  <c r="J325" i="9" s="1"/>
  <c r="J326" i="9" s="1"/>
  <c r="J327" i="9" s="1"/>
  <c r="J328" i="9" s="1"/>
  <c r="J329" i="9" s="1"/>
  <c r="J330" i="9" s="1"/>
  <c r="J331" i="9" s="1"/>
  <c r="J332" i="9" s="1"/>
  <c r="J333" i="9" s="1"/>
  <c r="J334" i="9" s="1"/>
  <c r="J335" i="9" s="1"/>
  <c r="J336" i="9" s="1"/>
  <c r="J337" i="9" s="1"/>
  <c r="J338" i="9" s="1"/>
  <c r="J339" i="9" s="1"/>
  <c r="J340" i="9" s="1"/>
  <c r="J341" i="9" s="1"/>
  <c r="J342" i="9" s="1"/>
  <c r="J343" i="9" s="1"/>
  <c r="J344" i="9" s="1"/>
  <c r="J345" i="9" s="1"/>
  <c r="J346" i="9" s="1"/>
  <c r="J347" i="9" s="1"/>
  <c r="J348" i="9" s="1"/>
  <c r="J349" i="9" s="1"/>
  <c r="J350" i="9" s="1"/>
  <c r="J351" i="9" s="1"/>
  <c r="J352" i="9" s="1"/>
  <c r="J353" i="9" s="1"/>
  <c r="J354" i="9" s="1"/>
  <c r="J355" i="9" s="1"/>
  <c r="J356" i="9" s="1"/>
  <c r="J357" i="9" s="1"/>
  <c r="J358" i="9" s="1"/>
  <c r="J359" i="9" s="1"/>
  <c r="J360" i="9" s="1"/>
  <c r="J361" i="9" s="1"/>
  <c r="J362" i="9" s="1"/>
  <c r="J363" i="9" s="1"/>
  <c r="J364" i="9" s="1"/>
  <c r="J365" i="9" s="1"/>
  <c r="J366" i="9" s="1"/>
  <c r="J367" i="9" s="1"/>
  <c r="J368" i="9" s="1"/>
  <c r="J369" i="9" s="1"/>
  <c r="J370" i="9" s="1"/>
  <c r="J371" i="9" s="1"/>
  <c r="J372" i="9" s="1"/>
  <c r="J373" i="9" s="1"/>
  <c r="J374" i="9" s="1"/>
  <c r="J375" i="9" s="1"/>
  <c r="J376" i="9" s="1"/>
  <c r="J377" i="9" s="1"/>
  <c r="L18" i="9"/>
  <c r="F21" i="9"/>
  <c r="E27" i="9"/>
  <c r="E35" i="9"/>
  <c r="E43" i="9"/>
  <c r="E59" i="9"/>
  <c r="E75" i="9"/>
  <c r="E91" i="9"/>
  <c r="E107" i="9"/>
  <c r="E123" i="9"/>
  <c r="F135" i="9"/>
  <c r="D147" i="9"/>
  <c r="D160" i="9"/>
  <c r="F176" i="9"/>
  <c r="F192" i="9"/>
  <c r="F208" i="9"/>
  <c r="F224" i="9"/>
  <c r="D242" i="9"/>
  <c r="D290" i="9"/>
  <c r="O292" i="9"/>
  <c r="D22" i="9"/>
  <c r="F29" i="9"/>
  <c r="F37" i="9"/>
  <c r="E47" i="9"/>
  <c r="E63" i="9"/>
  <c r="E79" i="9"/>
  <c r="E95" i="9"/>
  <c r="E111" i="9"/>
  <c r="E127" i="9"/>
  <c r="F138" i="9"/>
  <c r="F151" i="9"/>
  <c r="D163" i="9"/>
  <c r="D177" i="9"/>
  <c r="D193" i="9"/>
  <c r="D209" i="9"/>
  <c r="D225" i="9"/>
  <c r="F249" i="9"/>
  <c r="N21" i="9"/>
  <c r="N24" i="9"/>
  <c r="M27" i="9"/>
  <c r="O34" i="9"/>
  <c r="N100" i="9"/>
  <c r="N104" i="9"/>
  <c r="N108" i="9"/>
  <c r="N116" i="9"/>
  <c r="N130" i="9"/>
  <c r="M136" i="9"/>
  <c r="O140" i="9"/>
  <c r="O143" i="9"/>
  <c r="N146" i="9"/>
  <c r="M152" i="9"/>
  <c r="O156" i="9"/>
  <c r="O159" i="9"/>
  <c r="N162" i="9"/>
  <c r="M168" i="9"/>
  <c r="O173" i="9"/>
  <c r="M182" i="9"/>
  <c r="O189" i="9"/>
  <c r="M206" i="9"/>
  <c r="O213" i="9"/>
  <c r="M222" i="9"/>
  <c r="O229" i="9"/>
  <c r="M230" i="9"/>
  <c r="O237" i="9"/>
  <c r="O238" i="9"/>
  <c r="E376" i="9"/>
  <c r="E374" i="9"/>
  <c r="E372" i="9"/>
  <c r="E370" i="9"/>
  <c r="E368" i="9"/>
  <c r="E366" i="9"/>
  <c r="E364" i="9"/>
  <c r="E362" i="9"/>
  <c r="E360" i="9"/>
  <c r="D377" i="9"/>
  <c r="F376" i="9"/>
  <c r="D374" i="9"/>
  <c r="F373" i="9"/>
  <c r="E371" i="9"/>
  <c r="D369" i="9"/>
  <c r="F368" i="9"/>
  <c r="D366" i="9"/>
  <c r="F365" i="9"/>
  <c r="E363" i="9"/>
  <c r="D361" i="9"/>
  <c r="F360" i="9"/>
  <c r="D358" i="9"/>
  <c r="F357" i="9"/>
  <c r="D356" i="9"/>
  <c r="F355" i="9"/>
  <c r="F377" i="9"/>
  <c r="F375" i="9"/>
  <c r="D372" i="9"/>
  <c r="D370" i="9"/>
  <c r="D368" i="9"/>
  <c r="F366" i="9"/>
  <c r="F364" i="9"/>
  <c r="F362" i="9"/>
  <c r="D359" i="9"/>
  <c r="E358" i="9"/>
  <c r="E355" i="9"/>
  <c r="E353" i="9"/>
  <c r="E351" i="9"/>
  <c r="E349" i="9"/>
  <c r="E347" i="9"/>
  <c r="E345" i="9"/>
  <c r="E343" i="9"/>
  <c r="E341" i="9"/>
  <c r="E339" i="9"/>
  <c r="E337" i="9"/>
  <c r="E335" i="9"/>
  <c r="E333" i="9"/>
  <c r="E331" i="9"/>
  <c r="E377" i="9"/>
  <c r="E375" i="9"/>
  <c r="E373" i="9"/>
  <c r="F371" i="9"/>
  <c r="F369" i="9"/>
  <c r="F367" i="9"/>
  <c r="D364" i="9"/>
  <c r="D362" i="9"/>
  <c r="D360" i="9"/>
  <c r="E357" i="9"/>
  <c r="D355" i="9"/>
  <c r="F354" i="9"/>
  <c r="D353" i="9"/>
  <c r="F352" i="9"/>
  <c r="D351" i="9"/>
  <c r="F350" i="9"/>
  <c r="D349" i="9"/>
  <c r="F348" i="9"/>
  <c r="D347" i="9"/>
  <c r="F346" i="9"/>
  <c r="D345" i="9"/>
  <c r="F344" i="9"/>
  <c r="D343" i="9"/>
  <c r="F342" i="9"/>
  <c r="D341" i="9"/>
  <c r="F340" i="9"/>
  <c r="D339" i="9"/>
  <c r="F338" i="9"/>
  <c r="D337" i="9"/>
  <c r="D375" i="9"/>
  <c r="D371" i="9"/>
  <c r="E367" i="9"/>
  <c r="F363" i="9"/>
  <c r="F359" i="9"/>
  <c r="F356" i="9"/>
  <c r="E352" i="9"/>
  <c r="E348" i="9"/>
  <c r="E344" i="9"/>
  <c r="E340" i="9"/>
  <c r="E336" i="9"/>
  <c r="D334" i="9"/>
  <c r="F333" i="9"/>
  <c r="D331" i="9"/>
  <c r="D330" i="9"/>
  <c r="F329" i="9"/>
  <c r="D328" i="9"/>
  <c r="F327" i="9"/>
  <c r="D326" i="9"/>
  <c r="F325" i="9"/>
  <c r="D324" i="9"/>
  <c r="F323" i="9"/>
  <c r="D322" i="9"/>
  <c r="F321" i="9"/>
  <c r="D320" i="9"/>
  <c r="F319" i="9"/>
  <c r="D318" i="9"/>
  <c r="F317" i="9"/>
  <c r="D316" i="9"/>
  <c r="F374" i="9"/>
  <c r="F370" i="9"/>
  <c r="D367" i="9"/>
  <c r="D363" i="9"/>
  <c r="E359" i="9"/>
  <c r="E356" i="9"/>
  <c r="D352" i="9"/>
  <c r="F351" i="9"/>
  <c r="D348" i="9"/>
  <c r="F347" i="9"/>
  <c r="D344" i="9"/>
  <c r="F343" i="9"/>
  <c r="D340" i="9"/>
  <c r="F339" i="9"/>
  <c r="D336" i="9"/>
  <c r="F335" i="9"/>
  <c r="D333" i="9"/>
  <c r="F332" i="9"/>
  <c r="E329" i="9"/>
  <c r="E327" i="9"/>
  <c r="E325" i="9"/>
  <c r="E323" i="9"/>
  <c r="E321" i="9"/>
  <c r="E319" i="9"/>
  <c r="E317" i="9"/>
  <c r="E315" i="9"/>
  <c r="F372" i="9"/>
  <c r="E361" i="9"/>
  <c r="F358" i="9"/>
  <c r="D350" i="9"/>
  <c r="F349" i="9"/>
  <c r="D342" i="9"/>
  <c r="F341" i="9"/>
  <c r="F336" i="9"/>
  <c r="D332" i="9"/>
  <c r="E328" i="9"/>
  <c r="E324" i="9"/>
  <c r="E320" i="9"/>
  <c r="E316" i="9"/>
  <c r="D315" i="9"/>
  <c r="F314" i="9"/>
  <c r="D313" i="9"/>
  <c r="F312" i="9"/>
  <c r="D311" i="9"/>
  <c r="F310" i="9"/>
  <c r="D309" i="9"/>
  <c r="F308" i="9"/>
  <c r="D307" i="9"/>
  <c r="F306" i="9"/>
  <c r="D305" i="9"/>
  <c r="F304" i="9"/>
  <c r="D303" i="9"/>
  <c r="F302" i="9"/>
  <c r="D301" i="9"/>
  <c r="F300" i="9"/>
  <c r="D299" i="9"/>
  <c r="F298" i="9"/>
  <c r="D297" i="9"/>
  <c r="F296" i="9"/>
  <c r="D295" i="9"/>
  <c r="F294" i="9"/>
  <c r="D293" i="9"/>
  <c r="F292" i="9"/>
  <c r="D291" i="9"/>
  <c r="F290" i="9"/>
  <c r="D289" i="9"/>
  <c r="F288" i="9"/>
  <c r="D287" i="9"/>
  <c r="F286" i="9"/>
  <c r="D285" i="9"/>
  <c r="F284" i="9"/>
  <c r="D283" i="9"/>
  <c r="F282" i="9"/>
  <c r="D281" i="9"/>
  <c r="F280" i="9"/>
  <c r="D279" i="9"/>
  <c r="F278" i="9"/>
  <c r="D277" i="9"/>
  <c r="F276" i="9"/>
  <c r="D275" i="9"/>
  <c r="F274" i="9"/>
  <c r="D273" i="9"/>
  <c r="F272" i="9"/>
  <c r="D271" i="9"/>
  <c r="F270" i="9"/>
  <c r="D269" i="9"/>
  <c r="F268" i="9"/>
  <c r="D267" i="9"/>
  <c r="F266" i="9"/>
  <c r="D265" i="9"/>
  <c r="F264" i="9"/>
  <c r="D263" i="9"/>
  <c r="F262" i="9"/>
  <c r="D261" i="9"/>
  <c r="F260" i="9"/>
  <c r="D259" i="9"/>
  <c r="F258" i="9"/>
  <c r="D257" i="9"/>
  <c r="E350" i="9"/>
  <c r="E338" i="9"/>
  <c r="F337" i="9"/>
  <c r="E330" i="9"/>
  <c r="D327" i="9"/>
  <c r="F324" i="9"/>
  <c r="F318" i="9"/>
  <c r="D317" i="9"/>
  <c r="E313" i="9"/>
  <c r="E310" i="9"/>
  <c r="D308" i="9"/>
  <c r="F307" i="9"/>
  <c r="E305" i="9"/>
  <c r="E302" i="9"/>
  <c r="D300" i="9"/>
  <c r="F299" i="9"/>
  <c r="E297" i="9"/>
  <c r="E294" i="9"/>
  <c r="D292" i="9"/>
  <c r="F291" i="9"/>
  <c r="E289" i="9"/>
  <c r="E286" i="9"/>
  <c r="D284" i="9"/>
  <c r="F283" i="9"/>
  <c r="E281" i="9"/>
  <c r="E278" i="9"/>
  <c r="D276" i="9"/>
  <c r="F275" i="9"/>
  <c r="E273" i="9"/>
  <c r="E270" i="9"/>
  <c r="D268" i="9"/>
  <c r="F267" i="9"/>
  <c r="E265" i="9"/>
  <c r="E262" i="9"/>
  <c r="D260" i="9"/>
  <c r="F259" i="9"/>
  <c r="E257" i="9"/>
  <c r="F256" i="9"/>
  <c r="D255" i="9"/>
  <c r="F254" i="9"/>
  <c r="D253" i="9"/>
  <c r="F252" i="9"/>
  <c r="D251" i="9"/>
  <c r="F250" i="9"/>
  <c r="D249" i="9"/>
  <c r="F248" i="9"/>
  <c r="D247" i="9"/>
  <c r="F246" i="9"/>
  <c r="D245" i="9"/>
  <c r="F244" i="9"/>
  <c r="D243" i="9"/>
  <c r="F242" i="9"/>
  <c r="D241" i="9"/>
  <c r="F240" i="9"/>
  <c r="D239" i="9"/>
  <c r="F238" i="9"/>
  <c r="E346" i="9"/>
  <c r="F345" i="9"/>
  <c r="D338" i="9"/>
  <c r="E332" i="9"/>
  <c r="F328" i="9"/>
  <c r="F322" i="9"/>
  <c r="D321" i="9"/>
  <c r="E318" i="9"/>
  <c r="E314" i="9"/>
  <c r="E312" i="9"/>
  <c r="D310" i="9"/>
  <c r="F309" i="9"/>
  <c r="E307" i="9"/>
  <c r="E304" i="9"/>
  <c r="D302" i="9"/>
  <c r="F301" i="9"/>
  <c r="E299" i="9"/>
  <c r="E296" i="9"/>
  <c r="D294" i="9"/>
  <c r="F293" i="9"/>
  <c r="E291" i="9"/>
  <c r="E288" i="9"/>
  <c r="D286" i="9"/>
  <c r="F285" i="9"/>
  <c r="E283" i="9"/>
  <c r="E280" i="9"/>
  <c r="D278" i="9"/>
  <c r="F277" i="9"/>
  <c r="E275" i="9"/>
  <c r="E272" i="9"/>
  <c r="D270" i="9"/>
  <c r="F269" i="9"/>
  <c r="E267" i="9"/>
  <c r="E264" i="9"/>
  <c r="D262" i="9"/>
  <c r="F261" i="9"/>
  <c r="E259" i="9"/>
  <c r="E256" i="9"/>
  <c r="E254" i="9"/>
  <c r="E252" i="9"/>
  <c r="D376" i="9"/>
  <c r="F353" i="9"/>
  <c r="D346" i="9"/>
  <c r="D335" i="9"/>
  <c r="E322" i="9"/>
  <c r="F316" i="9"/>
  <c r="F311" i="9"/>
  <c r="D304" i="9"/>
  <c r="E301" i="9"/>
  <c r="E298" i="9"/>
  <c r="F295" i="9"/>
  <c r="D288" i="9"/>
  <c r="E285" i="9"/>
  <c r="E282" i="9"/>
  <c r="F279" i="9"/>
  <c r="D272" i="9"/>
  <c r="E269" i="9"/>
  <c r="E266" i="9"/>
  <c r="F263" i="9"/>
  <c r="D254" i="9"/>
  <c r="F253" i="9"/>
  <c r="F251" i="9"/>
  <c r="E249" i="9"/>
  <c r="E246" i="9"/>
  <c r="D244" i="9"/>
  <c r="F243" i="9"/>
  <c r="E241" i="9"/>
  <c r="E238" i="9"/>
  <c r="E236" i="9"/>
  <c r="E234" i="9"/>
  <c r="E232" i="9"/>
  <c r="E230" i="9"/>
  <c r="E228" i="9"/>
  <c r="E226" i="9"/>
  <c r="E224" i="9"/>
  <c r="E222" i="9"/>
  <c r="E220" i="9"/>
  <c r="E218" i="9"/>
  <c r="E216" i="9"/>
  <c r="E214" i="9"/>
  <c r="E212" i="9"/>
  <c r="E210" i="9"/>
  <c r="E208" i="9"/>
  <c r="E206" i="9"/>
  <c r="E204" i="9"/>
  <c r="E202" i="9"/>
  <c r="E200" i="9"/>
  <c r="E198" i="9"/>
  <c r="E196" i="9"/>
  <c r="E194" i="9"/>
  <c r="E192" i="9"/>
  <c r="E190" i="9"/>
  <c r="E188" i="9"/>
  <c r="E186" i="9"/>
  <c r="E184" i="9"/>
  <c r="E182" i="9"/>
  <c r="E180" i="9"/>
  <c r="E178" i="9"/>
  <c r="E176" i="9"/>
  <c r="E174" i="9"/>
  <c r="E172" i="9"/>
  <c r="E170" i="9"/>
  <c r="E168" i="9"/>
  <c r="E166" i="9"/>
  <c r="E164" i="9"/>
  <c r="E162" i="9"/>
  <c r="E160" i="9"/>
  <c r="E158" i="9"/>
  <c r="E156" i="9"/>
  <c r="E154" i="9"/>
  <c r="E152" i="9"/>
  <c r="E150" i="9"/>
  <c r="E148" i="9"/>
  <c r="E146" i="9"/>
  <c r="E144" i="9"/>
  <c r="E142" i="9"/>
  <c r="E140" i="9"/>
  <c r="E138" i="9"/>
  <c r="E136" i="9"/>
  <c r="E134" i="9"/>
  <c r="E132" i="9"/>
  <c r="E130" i="9"/>
  <c r="E128" i="9"/>
  <c r="F330" i="9"/>
  <c r="D329" i="9"/>
  <c r="D323" i="9"/>
  <c r="F315" i="9"/>
  <c r="E311" i="9"/>
  <c r="E308" i="9"/>
  <c r="F305" i="9"/>
  <c r="D298" i="9"/>
  <c r="E295" i="9"/>
  <c r="E292" i="9"/>
  <c r="F289" i="9"/>
  <c r="D282" i="9"/>
  <c r="E279" i="9"/>
  <c r="E276" i="9"/>
  <c r="F273" i="9"/>
  <c r="D266" i="9"/>
  <c r="E263" i="9"/>
  <c r="E260" i="9"/>
  <c r="F257" i="9"/>
  <c r="E253" i="9"/>
  <c r="E251" i="9"/>
  <c r="E248" i="9"/>
  <c r="D246" i="9"/>
  <c r="F245" i="9"/>
  <c r="E243" i="9"/>
  <c r="E240" i="9"/>
  <c r="D238" i="9"/>
  <c r="F237" i="9"/>
  <c r="D236" i="9"/>
  <c r="F235" i="9"/>
  <c r="D234" i="9"/>
  <c r="F233" i="9"/>
  <c r="D232" i="9"/>
  <c r="F231" i="9"/>
  <c r="D230" i="9"/>
  <c r="F229" i="9"/>
  <c r="D228" i="9"/>
  <c r="F227" i="9"/>
  <c r="D226" i="9"/>
  <c r="F225" i="9"/>
  <c r="D224" i="9"/>
  <c r="F223" i="9"/>
  <c r="D222" i="9"/>
  <c r="F221" i="9"/>
  <c r="D220" i="9"/>
  <c r="F219" i="9"/>
  <c r="D218" i="9"/>
  <c r="F217" i="9"/>
  <c r="D216" i="9"/>
  <c r="F215" i="9"/>
  <c r="D214" i="9"/>
  <c r="F213" i="9"/>
  <c r="D212" i="9"/>
  <c r="F211" i="9"/>
  <c r="D210" i="9"/>
  <c r="F209" i="9"/>
  <c r="D208" i="9"/>
  <c r="F207" i="9"/>
  <c r="D206" i="9"/>
  <c r="F205" i="9"/>
  <c r="D204" i="9"/>
  <c r="F203" i="9"/>
  <c r="D202" i="9"/>
  <c r="F201" i="9"/>
  <c r="D200" i="9"/>
  <c r="F199" i="9"/>
  <c r="D198" i="9"/>
  <c r="F197" i="9"/>
  <c r="D196" i="9"/>
  <c r="F195" i="9"/>
  <c r="D194" i="9"/>
  <c r="F193" i="9"/>
  <c r="D192" i="9"/>
  <c r="F191" i="9"/>
  <c r="D190" i="9"/>
  <c r="F189" i="9"/>
  <c r="D188" i="9"/>
  <c r="F187" i="9"/>
  <c r="D186" i="9"/>
  <c r="F185" i="9"/>
  <c r="D184" i="9"/>
  <c r="F183" i="9"/>
  <c r="D182" i="9"/>
  <c r="F181" i="9"/>
  <c r="D180" i="9"/>
  <c r="F179" i="9"/>
  <c r="D178" i="9"/>
  <c r="F177" i="9"/>
  <c r="D176" i="9"/>
  <c r="F175" i="9"/>
  <c r="D174" i="9"/>
  <c r="F173" i="9"/>
  <c r="D172" i="9"/>
  <c r="F171" i="9"/>
  <c r="E365" i="9"/>
  <c r="F334" i="9"/>
  <c r="F331" i="9"/>
  <c r="F326" i="9"/>
  <c r="D319" i="9"/>
  <c r="D312" i="9"/>
  <c r="E306" i="9"/>
  <c r="E293" i="9"/>
  <c r="F287" i="9"/>
  <c r="D280" i="9"/>
  <c r="E274" i="9"/>
  <c r="E261" i="9"/>
  <c r="D252" i="9"/>
  <c r="E250" i="9"/>
  <c r="F247" i="9"/>
  <c r="D240" i="9"/>
  <c r="E235" i="9"/>
  <c r="E231" i="9"/>
  <c r="E227" i="9"/>
  <c r="E223" i="9"/>
  <c r="E219" i="9"/>
  <c r="E215" i="9"/>
  <c r="E211" i="9"/>
  <c r="E207" i="9"/>
  <c r="E203" i="9"/>
  <c r="E199" i="9"/>
  <c r="E195" i="9"/>
  <c r="E191" i="9"/>
  <c r="E187" i="9"/>
  <c r="E183" i="9"/>
  <c r="E179" i="9"/>
  <c r="E175" i="9"/>
  <c r="E171" i="9"/>
  <c r="D170" i="9"/>
  <c r="F169" i="9"/>
  <c r="E167" i="9"/>
  <c r="D165" i="9"/>
  <c r="F164" i="9"/>
  <c r="D162" i="9"/>
  <c r="F161" i="9"/>
  <c r="E159" i="9"/>
  <c r="D157" i="9"/>
  <c r="F156" i="9"/>
  <c r="D154" i="9"/>
  <c r="F153" i="9"/>
  <c r="E151" i="9"/>
  <c r="D149" i="9"/>
  <c r="F148" i="9"/>
  <c r="D146" i="9"/>
  <c r="F145" i="9"/>
  <c r="E143" i="9"/>
  <c r="D141" i="9"/>
  <c r="F140" i="9"/>
  <c r="D138" i="9"/>
  <c r="F137" i="9"/>
  <c r="E135" i="9"/>
  <c r="D133" i="9"/>
  <c r="F132" i="9"/>
  <c r="D130" i="9"/>
  <c r="F129" i="9"/>
  <c r="D127" i="9"/>
  <c r="F126" i="9"/>
  <c r="D125" i="9"/>
  <c r="F124" i="9"/>
  <c r="D123" i="9"/>
  <c r="F122" i="9"/>
  <c r="D121" i="9"/>
  <c r="F120" i="9"/>
  <c r="D119" i="9"/>
  <c r="F118" i="9"/>
  <c r="D117" i="9"/>
  <c r="F116" i="9"/>
  <c r="D115" i="9"/>
  <c r="F114" i="9"/>
  <c r="D113" i="9"/>
  <c r="F112" i="9"/>
  <c r="D111" i="9"/>
  <c r="F110" i="9"/>
  <c r="D109" i="9"/>
  <c r="F108" i="9"/>
  <c r="D107" i="9"/>
  <c r="F106" i="9"/>
  <c r="D105" i="9"/>
  <c r="F104" i="9"/>
  <c r="D103" i="9"/>
  <c r="F102" i="9"/>
  <c r="D101" i="9"/>
  <c r="F100" i="9"/>
  <c r="D99" i="9"/>
  <c r="F98" i="9"/>
  <c r="D97" i="9"/>
  <c r="F96" i="9"/>
  <c r="D95" i="9"/>
  <c r="F94" i="9"/>
  <c r="D93" i="9"/>
  <c r="F92" i="9"/>
  <c r="D91" i="9"/>
  <c r="F90" i="9"/>
  <c r="D89" i="9"/>
  <c r="F88" i="9"/>
  <c r="D87" i="9"/>
  <c r="F86" i="9"/>
  <c r="D85" i="9"/>
  <c r="F84" i="9"/>
  <c r="D83" i="9"/>
  <c r="F82" i="9"/>
  <c r="D81" i="9"/>
  <c r="F80" i="9"/>
  <c r="D79" i="9"/>
  <c r="F78" i="9"/>
  <c r="D77" i="9"/>
  <c r="F76" i="9"/>
  <c r="D75" i="9"/>
  <c r="F74" i="9"/>
  <c r="D73" i="9"/>
  <c r="F72" i="9"/>
  <c r="D71" i="9"/>
  <c r="F70" i="9"/>
  <c r="D69" i="9"/>
  <c r="F68" i="9"/>
  <c r="D67" i="9"/>
  <c r="F66" i="9"/>
  <c r="D65" i="9"/>
  <c r="F64" i="9"/>
  <c r="D63" i="9"/>
  <c r="F62" i="9"/>
  <c r="D61" i="9"/>
  <c r="F60" i="9"/>
  <c r="D59" i="9"/>
  <c r="F58" i="9"/>
  <c r="D57" i="9"/>
  <c r="F56" i="9"/>
  <c r="D55" i="9"/>
  <c r="F54" i="9"/>
  <c r="D53" i="9"/>
  <c r="F52" i="9"/>
  <c r="D51" i="9"/>
  <c r="F50" i="9"/>
  <c r="D49" i="9"/>
  <c r="F48" i="9"/>
  <c r="D47" i="9"/>
  <c r="F46" i="9"/>
  <c r="D45" i="9"/>
  <c r="F44" i="9"/>
  <c r="D43" i="9"/>
  <c r="F42" i="9"/>
  <c r="D41" i="9"/>
  <c r="F40" i="9"/>
  <c r="D39" i="9"/>
  <c r="F38" i="9"/>
  <c r="D37" i="9"/>
  <c r="F36" i="9"/>
  <c r="D35" i="9"/>
  <c r="F34" i="9"/>
  <c r="D33" i="9"/>
  <c r="F32" i="9"/>
  <c r="D31" i="9"/>
  <c r="F30" i="9"/>
  <c r="D29" i="9"/>
  <c r="F28" i="9"/>
  <c r="D27" i="9"/>
  <c r="F26" i="9"/>
  <c r="D25" i="9"/>
  <c r="F24" i="9"/>
  <c r="D23" i="9"/>
  <c r="F22" i="9"/>
  <c r="D21" i="9"/>
  <c r="F20" i="9"/>
  <c r="D19" i="9"/>
  <c r="F18" i="9"/>
  <c r="E80" i="9"/>
  <c r="E78" i="9"/>
  <c r="E74" i="9"/>
  <c r="E70" i="9"/>
  <c r="E68" i="9"/>
  <c r="E66" i="9"/>
  <c r="E62" i="9"/>
  <c r="E56" i="9"/>
  <c r="E54" i="9"/>
  <c r="E52" i="9"/>
  <c r="E44" i="9"/>
  <c r="D373" i="9"/>
  <c r="D365" i="9"/>
  <c r="D357" i="9"/>
  <c r="E342" i="9"/>
  <c r="E334" i="9"/>
  <c r="E326" i="9"/>
  <c r="F313" i="9"/>
  <c r="D306" i="9"/>
  <c r="E300" i="9"/>
  <c r="E287" i="9"/>
  <c r="F281" i="9"/>
  <c r="D274" i="9"/>
  <c r="E268" i="9"/>
  <c r="D250" i="9"/>
  <c r="E247" i="9"/>
  <c r="E244" i="9"/>
  <c r="F241" i="9"/>
  <c r="D235" i="9"/>
  <c r="F234" i="9"/>
  <c r="D231" i="9"/>
  <c r="F230" i="9"/>
  <c r="D227" i="9"/>
  <c r="F226" i="9"/>
  <c r="D223" i="9"/>
  <c r="F222" i="9"/>
  <c r="D219" i="9"/>
  <c r="F218" i="9"/>
  <c r="D215" i="9"/>
  <c r="F214" i="9"/>
  <c r="D211" i="9"/>
  <c r="F210" i="9"/>
  <c r="D207" i="9"/>
  <c r="F206" i="9"/>
  <c r="D203" i="9"/>
  <c r="F202" i="9"/>
  <c r="D199" i="9"/>
  <c r="F198" i="9"/>
  <c r="D195" i="9"/>
  <c r="F194" i="9"/>
  <c r="D191" i="9"/>
  <c r="F190" i="9"/>
  <c r="D187" i="9"/>
  <c r="F186" i="9"/>
  <c r="D183" i="9"/>
  <c r="F182" i="9"/>
  <c r="D179" i="9"/>
  <c r="F178" i="9"/>
  <c r="D175" i="9"/>
  <c r="F174" i="9"/>
  <c r="D171" i="9"/>
  <c r="E169" i="9"/>
  <c r="D167" i="9"/>
  <c r="F166" i="9"/>
  <c r="D164" i="9"/>
  <c r="F163" i="9"/>
  <c r="E161" i="9"/>
  <c r="D159" i="9"/>
  <c r="F158" i="9"/>
  <c r="D156" i="9"/>
  <c r="F155" i="9"/>
  <c r="E153" i="9"/>
  <c r="D151" i="9"/>
  <c r="F150" i="9"/>
  <c r="D148" i="9"/>
  <c r="F147" i="9"/>
  <c r="E145" i="9"/>
  <c r="D143" i="9"/>
  <c r="F142" i="9"/>
  <c r="D140" i="9"/>
  <c r="F139" i="9"/>
  <c r="E137" i="9"/>
  <c r="D135" i="9"/>
  <c r="F134" i="9"/>
  <c r="D132" i="9"/>
  <c r="F131" i="9"/>
  <c r="E129" i="9"/>
  <c r="E126" i="9"/>
  <c r="E124" i="9"/>
  <c r="E122" i="9"/>
  <c r="E120" i="9"/>
  <c r="E118" i="9"/>
  <c r="E116" i="9"/>
  <c r="E114" i="9"/>
  <c r="E112" i="9"/>
  <c r="E110" i="9"/>
  <c r="E108" i="9"/>
  <c r="E106" i="9"/>
  <c r="E104" i="9"/>
  <c r="E102" i="9"/>
  <c r="E100" i="9"/>
  <c r="E98" i="9"/>
  <c r="E96" i="9"/>
  <c r="E94" i="9"/>
  <c r="E92" i="9"/>
  <c r="E90" i="9"/>
  <c r="E88" i="9"/>
  <c r="E86" i="9"/>
  <c r="E84" i="9"/>
  <c r="E82" i="9"/>
  <c r="E76" i="9"/>
  <c r="E72" i="9"/>
  <c r="E64" i="9"/>
  <c r="E60" i="9"/>
  <c r="E58" i="9"/>
  <c r="E50" i="9"/>
  <c r="E48" i="9"/>
  <c r="E46" i="9"/>
  <c r="E42" i="9"/>
  <c r="F19" i="9"/>
  <c r="N19" i="9"/>
  <c r="D20" i="9"/>
  <c r="M25" i="9"/>
  <c r="N27" i="9"/>
  <c r="D28" i="9"/>
  <c r="E30" i="9"/>
  <c r="M33" i="9"/>
  <c r="N35" i="9"/>
  <c r="D36" i="9"/>
  <c r="E38" i="9"/>
  <c r="F43" i="9"/>
  <c r="D44" i="9"/>
  <c r="O48" i="9"/>
  <c r="M49" i="9"/>
  <c r="O52" i="9"/>
  <c r="M53" i="9"/>
  <c r="F55" i="9"/>
  <c r="D56" i="9"/>
  <c r="M69" i="9"/>
  <c r="E163" i="9"/>
  <c r="O165" i="9"/>
  <c r="N168" i="9"/>
  <c r="N174" i="9"/>
  <c r="N182" i="9"/>
  <c r="E193" i="9"/>
  <c r="E201" i="9"/>
  <c r="N206" i="9"/>
  <c r="N214" i="9"/>
  <c r="E225" i="9"/>
  <c r="E233" i="9"/>
  <c r="M253" i="9"/>
  <c r="F255" i="9"/>
  <c r="D264" i="9"/>
  <c r="M285" i="9"/>
  <c r="E290" i="9"/>
  <c r="E309" i="9"/>
  <c r="N311" i="9"/>
  <c r="N327" i="9"/>
  <c r="F361" i="9"/>
  <c r="E20" i="9"/>
  <c r="N20" i="9"/>
  <c r="O22" i="9"/>
  <c r="E23" i="9"/>
  <c r="F25" i="9"/>
  <c r="N28" i="9"/>
  <c r="O30" i="9"/>
  <c r="E31" i="9"/>
  <c r="F33" i="9"/>
  <c r="N36" i="9"/>
  <c r="O38" i="9"/>
  <c r="E39" i="9"/>
  <c r="E41" i="9"/>
  <c r="E45" i="9"/>
  <c r="E49" i="9"/>
  <c r="N54" i="9"/>
  <c r="N58" i="9"/>
  <c r="E61" i="9"/>
  <c r="N66" i="9"/>
  <c r="N70" i="9"/>
  <c r="E77" i="9"/>
  <c r="N78" i="9"/>
  <c r="E81" i="9"/>
  <c r="N82" i="9"/>
  <c r="E85" i="9"/>
  <c r="N86" i="9"/>
  <c r="E89" i="9"/>
  <c r="N90" i="9"/>
  <c r="E93" i="9"/>
  <c r="N94" i="9"/>
  <c r="E97" i="9"/>
  <c r="N98" i="9"/>
  <c r="E101" i="9"/>
  <c r="N102" i="9"/>
  <c r="E105" i="9"/>
  <c r="N106" i="9"/>
  <c r="E109" i="9"/>
  <c r="N110" i="9"/>
  <c r="E113" i="9"/>
  <c r="N114" i="9"/>
  <c r="E117" i="9"/>
  <c r="N118" i="9"/>
  <c r="E121" i="9"/>
  <c r="N122" i="9"/>
  <c r="E125" i="9"/>
  <c r="N126" i="9"/>
  <c r="M128" i="9"/>
  <c r="F130" i="9"/>
  <c r="O132" i="9"/>
  <c r="E133" i="9"/>
  <c r="O135" i="9"/>
  <c r="D136" i="9"/>
  <c r="N138" i="9"/>
  <c r="D139" i="9"/>
  <c r="M141" i="9"/>
  <c r="F143" i="9"/>
  <c r="M144" i="9"/>
  <c r="F146" i="9"/>
  <c r="O148" i="9"/>
  <c r="E149" i="9"/>
  <c r="O151" i="9"/>
  <c r="D152" i="9"/>
  <c r="N154" i="9"/>
  <c r="D155" i="9"/>
  <c r="M157" i="9"/>
  <c r="F159" i="9"/>
  <c r="M160" i="9"/>
  <c r="F162" i="9"/>
  <c r="O164" i="9"/>
  <c r="E165" i="9"/>
  <c r="O167" i="9"/>
  <c r="D168" i="9"/>
  <c r="N170" i="9"/>
  <c r="F172" i="9"/>
  <c r="D173" i="9"/>
  <c r="O177" i="9"/>
  <c r="M178" i="9"/>
  <c r="F180" i="9"/>
  <c r="D181" i="9"/>
  <c r="O185" i="9"/>
  <c r="M186" i="9"/>
  <c r="F188" i="9"/>
  <c r="D189" i="9"/>
  <c r="O193" i="9"/>
  <c r="M194" i="9"/>
  <c r="F196" i="9"/>
  <c r="D197" i="9"/>
  <c r="O201" i="9"/>
  <c r="M202" i="9"/>
  <c r="F204" i="9"/>
  <c r="D205" i="9"/>
  <c r="O209" i="9"/>
  <c r="M210" i="9"/>
  <c r="F212" i="9"/>
  <c r="D213" i="9"/>
  <c r="O217" i="9"/>
  <c r="M218" i="9"/>
  <c r="F220" i="9"/>
  <c r="D221" i="9"/>
  <c r="O225" i="9"/>
  <c r="M226" i="9"/>
  <c r="F228" i="9"/>
  <c r="D229" i="9"/>
  <c r="O233" i="9"/>
  <c r="M234" i="9"/>
  <c r="F236" i="9"/>
  <c r="D237" i="9"/>
  <c r="E239" i="9"/>
  <c r="N241" i="9"/>
  <c r="M247" i="9"/>
  <c r="N252" i="9"/>
  <c r="D258" i="9"/>
  <c r="N260" i="9"/>
  <c r="F265" i="9"/>
  <c r="M279" i="9"/>
  <c r="E284" i="9"/>
  <c r="O286" i="9"/>
  <c r="E303" i="9"/>
  <c r="N305" i="9"/>
  <c r="F320" i="9"/>
  <c r="D354" i="9"/>
  <c r="E369" i="9"/>
  <c r="M19" i="9"/>
  <c r="O26" i="9"/>
  <c r="N29" i="9"/>
  <c r="N32" i="9"/>
  <c r="M35" i="9"/>
  <c r="N37" i="9"/>
  <c r="N40" i="9"/>
  <c r="N44" i="9"/>
  <c r="N48" i="9"/>
  <c r="N52" i="9"/>
  <c r="N56" i="9"/>
  <c r="N60" i="9"/>
  <c r="N64" i="9"/>
  <c r="N68" i="9"/>
  <c r="N72" i="9"/>
  <c r="N76" i="9"/>
  <c r="N80" i="9"/>
  <c r="N84" i="9"/>
  <c r="N88" i="9"/>
  <c r="N92" i="9"/>
  <c r="N96" i="9"/>
  <c r="N112" i="9"/>
  <c r="N120" i="9"/>
  <c r="N124" i="9"/>
  <c r="M133" i="9"/>
  <c r="M149" i="9"/>
  <c r="M165" i="9"/>
  <c r="M174" i="9"/>
  <c r="O181" i="9"/>
  <c r="M190" i="9"/>
  <c r="O197" i="9"/>
  <c r="M198" i="9"/>
  <c r="O205" i="9"/>
  <c r="M214" i="9"/>
  <c r="O221" i="9"/>
  <c r="N244" i="9"/>
  <c r="N273" i="9"/>
  <c r="N292" i="9"/>
  <c r="M311" i="9"/>
  <c r="M332" i="9"/>
  <c r="M360" i="9"/>
  <c r="D18" i="9"/>
  <c r="E22" i="9"/>
  <c r="N22" i="9"/>
  <c r="O24" i="9"/>
  <c r="E25" i="9"/>
  <c r="F27" i="9"/>
  <c r="N30" i="9"/>
  <c r="O32" i="9"/>
  <c r="E33" i="9"/>
  <c r="F35" i="9"/>
  <c r="N38" i="9"/>
  <c r="O40" i="9"/>
  <c r="M41" i="9"/>
  <c r="O44" i="9"/>
  <c r="M45" i="9"/>
  <c r="F47" i="9"/>
  <c r="D48" i="9"/>
  <c r="F51" i="9"/>
  <c r="D52" i="9"/>
  <c r="O56" i="9"/>
  <c r="M57" i="9"/>
  <c r="F59" i="9"/>
  <c r="D60" i="9"/>
  <c r="O60" i="9"/>
  <c r="M61" i="9"/>
  <c r="F63" i="9"/>
  <c r="D64" i="9"/>
  <c r="O64" i="9"/>
  <c r="M65" i="9"/>
  <c r="F67" i="9"/>
  <c r="D68" i="9"/>
  <c r="O68" i="9"/>
  <c r="F71" i="9"/>
  <c r="D72" i="9"/>
  <c r="O72" i="9"/>
  <c r="M73" i="9"/>
  <c r="F75" i="9"/>
  <c r="D76" i="9"/>
  <c r="O76" i="9"/>
  <c r="M77" i="9"/>
  <c r="F79" i="9"/>
  <c r="D80" i="9"/>
  <c r="O80" i="9"/>
  <c r="M81" i="9"/>
  <c r="F83" i="9"/>
  <c r="D84" i="9"/>
  <c r="O84" i="9"/>
  <c r="M85" i="9"/>
  <c r="F87" i="9"/>
  <c r="D88" i="9"/>
  <c r="O88" i="9"/>
  <c r="M89" i="9"/>
  <c r="F91" i="9"/>
  <c r="D92" i="9"/>
  <c r="O92" i="9"/>
  <c r="M93" i="9"/>
  <c r="F95" i="9"/>
  <c r="D96" i="9"/>
  <c r="O96" i="9"/>
  <c r="M97" i="9"/>
  <c r="F99" i="9"/>
  <c r="D100" i="9"/>
  <c r="O100" i="9"/>
  <c r="M101" i="9"/>
  <c r="F103" i="9"/>
  <c r="D104" i="9"/>
  <c r="O104" i="9"/>
  <c r="M105" i="9"/>
  <c r="F107" i="9"/>
  <c r="D108" i="9"/>
  <c r="O108" i="9"/>
  <c r="M109" i="9"/>
  <c r="F111" i="9"/>
  <c r="D112" i="9"/>
  <c r="O112" i="9"/>
  <c r="M113" i="9"/>
  <c r="F115" i="9"/>
  <c r="D116" i="9"/>
  <c r="O116" i="9"/>
  <c r="M117" i="9"/>
  <c r="F119" i="9"/>
  <c r="D120" i="9"/>
  <c r="O120" i="9"/>
  <c r="M121" i="9"/>
  <c r="F123" i="9"/>
  <c r="D124" i="9"/>
  <c r="O124" i="9"/>
  <c r="M125" i="9"/>
  <c r="F127" i="9"/>
  <c r="F128" i="9"/>
  <c r="O130" i="9"/>
  <c r="E131" i="9"/>
  <c r="O133" i="9"/>
  <c r="D134" i="9"/>
  <c r="N136" i="9"/>
  <c r="D137" i="9"/>
  <c r="M139" i="9"/>
  <c r="F141" i="9"/>
  <c r="M142" i="9"/>
  <c r="F144" i="9"/>
  <c r="O146" i="9"/>
  <c r="E147" i="9"/>
  <c r="O149" i="9"/>
  <c r="D150" i="9"/>
  <c r="N152" i="9"/>
  <c r="D153" i="9"/>
  <c r="M155" i="9"/>
  <c r="F157" i="9"/>
  <c r="M158" i="9"/>
  <c r="F160" i="9"/>
  <c r="O162" i="9"/>
  <c r="D166" i="9"/>
  <c r="D169" i="9"/>
  <c r="E177" i="9"/>
  <c r="E185" i="9"/>
  <c r="N190" i="9"/>
  <c r="N198" i="9"/>
  <c r="E209" i="9"/>
  <c r="E217" i="9"/>
  <c r="N222" i="9"/>
  <c r="N230" i="9"/>
  <c r="E242" i="9"/>
  <c r="O244" i="9"/>
  <c r="D248" i="9"/>
  <c r="N250" i="9"/>
  <c r="N266" i="9"/>
  <c r="F271" i="9"/>
  <c r="D314" i="9"/>
  <c r="O377" i="9"/>
  <c r="N375" i="9"/>
  <c r="N373" i="9"/>
  <c r="N371" i="9"/>
  <c r="N369" i="9"/>
  <c r="N367" i="9"/>
  <c r="N365" i="9"/>
  <c r="N363" i="9"/>
  <c r="N361" i="9"/>
  <c r="N359" i="9"/>
  <c r="M377" i="9"/>
  <c r="N376" i="9"/>
  <c r="M374" i="9"/>
  <c r="O373" i="9"/>
  <c r="M371" i="9"/>
  <c r="O370" i="9"/>
  <c r="N368" i="9"/>
  <c r="M366" i="9"/>
  <c r="O365" i="9"/>
  <c r="M363" i="9"/>
  <c r="O362" i="9"/>
  <c r="N360" i="9"/>
  <c r="O358" i="9"/>
  <c r="M357" i="9"/>
  <c r="O356" i="9"/>
  <c r="M355" i="9"/>
  <c r="O354" i="9"/>
  <c r="M376" i="9"/>
  <c r="N374" i="9"/>
  <c r="N372" i="9"/>
  <c r="N370" i="9"/>
  <c r="O368" i="9"/>
  <c r="O366" i="9"/>
  <c r="O364" i="9"/>
  <c r="M361" i="9"/>
  <c r="M359" i="9"/>
  <c r="M358" i="9"/>
  <c r="O357" i="9"/>
  <c r="N355" i="9"/>
  <c r="N352" i="9"/>
  <c r="N350" i="9"/>
  <c r="N348" i="9"/>
  <c r="N346" i="9"/>
  <c r="N344" i="9"/>
  <c r="N342" i="9"/>
  <c r="N340" i="9"/>
  <c r="N338" i="9"/>
  <c r="N336" i="9"/>
  <c r="N334" i="9"/>
  <c r="N332" i="9"/>
  <c r="O375" i="9"/>
  <c r="M372" i="9"/>
  <c r="M370" i="9"/>
  <c r="M368" i="9"/>
  <c r="N366" i="9"/>
  <c r="N364" i="9"/>
  <c r="N362" i="9"/>
  <c r="O360" i="9"/>
  <c r="N357" i="9"/>
  <c r="N354" i="9"/>
  <c r="O353" i="9"/>
  <c r="M352" i="9"/>
  <c r="O351" i="9"/>
  <c r="M350" i="9"/>
  <c r="O349" i="9"/>
  <c r="M348" i="9"/>
  <c r="O347" i="9"/>
  <c r="M346" i="9"/>
  <c r="O345" i="9"/>
  <c r="M344" i="9"/>
  <c r="O343" i="9"/>
  <c r="M342" i="9"/>
  <c r="O341" i="9"/>
  <c r="M340" i="9"/>
  <c r="O339" i="9"/>
  <c r="M338" i="9"/>
  <c r="O337" i="9"/>
  <c r="N377" i="9"/>
  <c r="M373" i="9"/>
  <c r="O369" i="9"/>
  <c r="M362" i="9"/>
  <c r="M354" i="9"/>
  <c r="N353" i="9"/>
  <c r="N349" i="9"/>
  <c r="N345" i="9"/>
  <c r="N341" i="9"/>
  <c r="N337" i="9"/>
  <c r="M336" i="9"/>
  <c r="O335" i="9"/>
  <c r="N333" i="9"/>
  <c r="M331" i="9"/>
  <c r="O330" i="9"/>
  <c r="M329" i="9"/>
  <c r="O328" i="9"/>
  <c r="M327" i="9"/>
  <c r="O326" i="9"/>
  <c r="M325" i="9"/>
  <c r="O324" i="9"/>
  <c r="M323" i="9"/>
  <c r="O322" i="9"/>
  <c r="M321" i="9"/>
  <c r="O320" i="9"/>
  <c r="M319" i="9"/>
  <c r="O318" i="9"/>
  <c r="M317" i="9"/>
  <c r="O316" i="9"/>
  <c r="O376" i="9"/>
  <c r="O372" i="9"/>
  <c r="M369" i="9"/>
  <c r="M365" i="9"/>
  <c r="O361" i="9"/>
  <c r="N358" i="9"/>
  <c r="O355" i="9"/>
  <c r="M353" i="9"/>
  <c r="O352" i="9"/>
  <c r="M349" i="9"/>
  <c r="O348" i="9"/>
  <c r="M345" i="9"/>
  <c r="O344" i="9"/>
  <c r="M341" i="9"/>
  <c r="O340" i="9"/>
  <c r="M337" i="9"/>
  <c r="N335" i="9"/>
  <c r="M333" i="9"/>
  <c r="O332" i="9"/>
  <c r="N330" i="9"/>
  <c r="N328" i="9"/>
  <c r="N326" i="9"/>
  <c r="N324" i="9"/>
  <c r="N322" i="9"/>
  <c r="N320" i="9"/>
  <c r="N318" i="9"/>
  <c r="N316" i="9"/>
  <c r="N314" i="9"/>
  <c r="M367" i="9"/>
  <c r="O359" i="9"/>
  <c r="M347" i="9"/>
  <c r="O346" i="9"/>
  <c r="M339" i="9"/>
  <c r="O338" i="9"/>
  <c r="M334" i="9"/>
  <c r="N331" i="9"/>
  <c r="N329" i="9"/>
  <c r="N325" i="9"/>
  <c r="N321" i="9"/>
  <c r="N317" i="9"/>
  <c r="M315" i="9"/>
  <c r="O314" i="9"/>
  <c r="M312" i="9"/>
  <c r="O311" i="9"/>
  <c r="M310" i="9"/>
  <c r="O309" i="9"/>
  <c r="M308" i="9"/>
  <c r="O307" i="9"/>
  <c r="M306" i="9"/>
  <c r="O305" i="9"/>
  <c r="M304" i="9"/>
  <c r="O303" i="9"/>
  <c r="M302" i="9"/>
  <c r="O301" i="9"/>
  <c r="M300" i="9"/>
  <c r="O299" i="9"/>
  <c r="M298" i="9"/>
  <c r="O297" i="9"/>
  <c r="M296" i="9"/>
  <c r="O295" i="9"/>
  <c r="M294" i="9"/>
  <c r="O293" i="9"/>
  <c r="M292" i="9"/>
  <c r="O291" i="9"/>
  <c r="M290" i="9"/>
  <c r="O289" i="9"/>
  <c r="M288" i="9"/>
  <c r="O287" i="9"/>
  <c r="M286" i="9"/>
  <c r="O285" i="9"/>
  <c r="M284" i="9"/>
  <c r="O283" i="9"/>
  <c r="M282" i="9"/>
  <c r="O281" i="9"/>
  <c r="M280" i="9"/>
  <c r="O279" i="9"/>
  <c r="M278" i="9"/>
  <c r="O277" i="9"/>
  <c r="M276" i="9"/>
  <c r="O275" i="9"/>
  <c r="M274" i="9"/>
  <c r="O273" i="9"/>
  <c r="M272" i="9"/>
  <c r="O271" i="9"/>
  <c r="M270" i="9"/>
  <c r="O269" i="9"/>
  <c r="M268" i="9"/>
  <c r="O267" i="9"/>
  <c r="M266" i="9"/>
  <c r="O265" i="9"/>
  <c r="M264" i="9"/>
  <c r="O263" i="9"/>
  <c r="M262" i="9"/>
  <c r="O261" i="9"/>
  <c r="M260" i="9"/>
  <c r="O259" i="9"/>
  <c r="M258" i="9"/>
  <c r="O257" i="9"/>
  <c r="M364" i="9"/>
  <c r="N356" i="9"/>
  <c r="M351" i="9"/>
  <c r="N339" i="9"/>
  <c r="M335" i="9"/>
  <c r="O331" i="9"/>
  <c r="O329" i="9"/>
  <c r="O323" i="9"/>
  <c r="M322" i="9"/>
  <c r="N319" i="9"/>
  <c r="M316" i="9"/>
  <c r="N315" i="9"/>
  <c r="N313" i="9"/>
  <c r="O312" i="9"/>
  <c r="N310" i="9"/>
  <c r="N307" i="9"/>
  <c r="M305" i="9"/>
  <c r="O304" i="9"/>
  <c r="N302" i="9"/>
  <c r="N299" i="9"/>
  <c r="M297" i="9"/>
  <c r="O296" i="9"/>
  <c r="N294" i="9"/>
  <c r="N291" i="9"/>
  <c r="M289" i="9"/>
  <c r="O288" i="9"/>
  <c r="N286" i="9"/>
  <c r="N283" i="9"/>
  <c r="M281" i="9"/>
  <c r="O280" i="9"/>
  <c r="N278" i="9"/>
  <c r="N275" i="9"/>
  <c r="M273" i="9"/>
  <c r="O272" i="9"/>
  <c r="N270" i="9"/>
  <c r="N267" i="9"/>
  <c r="M265" i="9"/>
  <c r="O264" i="9"/>
  <c r="N262" i="9"/>
  <c r="N259" i="9"/>
  <c r="M257" i="9"/>
  <c r="M256" i="9"/>
  <c r="O255" i="9"/>
  <c r="M254" i="9"/>
  <c r="O253" i="9"/>
  <c r="M252" i="9"/>
  <c r="O251" i="9"/>
  <c r="M250" i="9"/>
  <c r="O249" i="9"/>
  <c r="M248" i="9"/>
  <c r="O247" i="9"/>
  <c r="M246" i="9"/>
  <c r="O245" i="9"/>
  <c r="M244" i="9"/>
  <c r="O243" i="9"/>
  <c r="M242" i="9"/>
  <c r="O241" i="9"/>
  <c r="M240" i="9"/>
  <c r="O239" i="9"/>
  <c r="M238" i="9"/>
  <c r="O374" i="9"/>
  <c r="M356" i="9"/>
  <c r="N347" i="9"/>
  <c r="O334" i="9"/>
  <c r="O327" i="9"/>
  <c r="M326" i="9"/>
  <c r="N323" i="9"/>
  <c r="M320" i="9"/>
  <c r="O317" i="9"/>
  <c r="M313" i="9"/>
  <c r="N312" i="9"/>
  <c r="N309" i="9"/>
  <c r="M307" i="9"/>
  <c r="O306" i="9"/>
  <c r="N304" i="9"/>
  <c r="N301" i="9"/>
  <c r="M299" i="9"/>
  <c r="O298" i="9"/>
  <c r="N296" i="9"/>
  <c r="N293" i="9"/>
  <c r="M291" i="9"/>
  <c r="O290" i="9"/>
  <c r="N288" i="9"/>
  <c r="N285" i="9"/>
  <c r="M283" i="9"/>
  <c r="O282" i="9"/>
  <c r="N280" i="9"/>
  <c r="N277" i="9"/>
  <c r="M275" i="9"/>
  <c r="O274" i="9"/>
  <c r="N272" i="9"/>
  <c r="N269" i="9"/>
  <c r="M267" i="9"/>
  <c r="O266" i="9"/>
  <c r="N264" i="9"/>
  <c r="N261" i="9"/>
  <c r="M259" i="9"/>
  <c r="O258" i="9"/>
  <c r="N255" i="9"/>
  <c r="N253" i="9"/>
  <c r="O371" i="9"/>
  <c r="O367" i="9"/>
  <c r="O363" i="9"/>
  <c r="N343" i="9"/>
  <c r="O333" i="9"/>
  <c r="M330" i="9"/>
  <c r="M324" i="9"/>
  <c r="M314" i="9"/>
  <c r="M309" i="9"/>
  <c r="N306" i="9"/>
  <c r="N303" i="9"/>
  <c r="O300" i="9"/>
  <c r="M293" i="9"/>
  <c r="N290" i="9"/>
  <c r="N287" i="9"/>
  <c r="O284" i="9"/>
  <c r="M277" i="9"/>
  <c r="N274" i="9"/>
  <c r="N271" i="9"/>
  <c r="O268" i="9"/>
  <c r="M261" i="9"/>
  <c r="N258" i="9"/>
  <c r="M255" i="9"/>
  <c r="O254" i="9"/>
  <c r="N251" i="9"/>
  <c r="M249" i="9"/>
  <c r="O248" i="9"/>
  <c r="N246" i="9"/>
  <c r="N243" i="9"/>
  <c r="M241" i="9"/>
  <c r="O240" i="9"/>
  <c r="N238" i="9"/>
  <c r="N237" i="9"/>
  <c r="N235" i="9"/>
  <c r="N233" i="9"/>
  <c r="N231" i="9"/>
  <c r="N229" i="9"/>
  <c r="N227" i="9"/>
  <c r="N225" i="9"/>
  <c r="N223" i="9"/>
  <c r="N221" i="9"/>
  <c r="N219" i="9"/>
  <c r="N217" i="9"/>
  <c r="N215" i="9"/>
  <c r="N213" i="9"/>
  <c r="N211" i="9"/>
  <c r="N209" i="9"/>
  <c r="N207" i="9"/>
  <c r="N205" i="9"/>
  <c r="N203" i="9"/>
  <c r="N201" i="9"/>
  <c r="N199" i="9"/>
  <c r="N197" i="9"/>
  <c r="N195" i="9"/>
  <c r="N193" i="9"/>
  <c r="N191" i="9"/>
  <c r="N189" i="9"/>
  <c r="N187" i="9"/>
  <c r="N185" i="9"/>
  <c r="N183" i="9"/>
  <c r="N181" i="9"/>
  <c r="N179" i="9"/>
  <c r="N177" i="9"/>
  <c r="N175" i="9"/>
  <c r="N173" i="9"/>
  <c r="N171" i="9"/>
  <c r="N169" i="9"/>
  <c r="N167" i="9"/>
  <c r="N165" i="9"/>
  <c r="N163" i="9"/>
  <c r="N161" i="9"/>
  <c r="N159" i="9"/>
  <c r="N157" i="9"/>
  <c r="N155" i="9"/>
  <c r="N153" i="9"/>
  <c r="N151" i="9"/>
  <c r="N149" i="9"/>
  <c r="N147" i="9"/>
  <c r="N145" i="9"/>
  <c r="N143" i="9"/>
  <c r="N141" i="9"/>
  <c r="N139" i="9"/>
  <c r="N137" i="9"/>
  <c r="N135" i="9"/>
  <c r="N133" i="9"/>
  <c r="N131" i="9"/>
  <c r="N129" i="9"/>
  <c r="M375" i="9"/>
  <c r="O350" i="9"/>
  <c r="M343" i="9"/>
  <c r="O336" i="9"/>
  <c r="O325" i="9"/>
  <c r="O319" i="9"/>
  <c r="M318" i="9"/>
  <c r="O313" i="9"/>
  <c r="O310" i="9"/>
  <c r="M303" i="9"/>
  <c r="N300" i="9"/>
  <c r="N297" i="9"/>
  <c r="O294" i="9"/>
  <c r="M287" i="9"/>
  <c r="N284" i="9"/>
  <c r="N281" i="9"/>
  <c r="O278" i="9"/>
  <c r="M271" i="9"/>
  <c r="N268" i="9"/>
  <c r="N265" i="9"/>
  <c r="O262" i="9"/>
  <c r="N254" i="9"/>
  <c r="M251" i="9"/>
  <c r="O250" i="9"/>
  <c r="N248" i="9"/>
  <c r="N245" i="9"/>
  <c r="M243" i="9"/>
  <c r="O242" i="9"/>
  <c r="N240" i="9"/>
  <c r="M237" i="9"/>
  <c r="O236" i="9"/>
  <c r="M235" i="9"/>
  <c r="O234" i="9"/>
  <c r="M233" i="9"/>
  <c r="O232" i="9"/>
  <c r="M231" i="9"/>
  <c r="O230" i="9"/>
  <c r="M229" i="9"/>
  <c r="O228" i="9"/>
  <c r="M227" i="9"/>
  <c r="O226" i="9"/>
  <c r="M225" i="9"/>
  <c r="O224" i="9"/>
  <c r="M223" i="9"/>
  <c r="O222" i="9"/>
  <c r="M221" i="9"/>
  <c r="O220" i="9"/>
  <c r="M219" i="9"/>
  <c r="O218" i="9"/>
  <c r="M217" i="9"/>
  <c r="O216" i="9"/>
  <c r="M215" i="9"/>
  <c r="O214" i="9"/>
  <c r="M213" i="9"/>
  <c r="O212" i="9"/>
  <c r="M211" i="9"/>
  <c r="O210" i="9"/>
  <c r="M209" i="9"/>
  <c r="O208" i="9"/>
  <c r="M207" i="9"/>
  <c r="O206" i="9"/>
  <c r="M205" i="9"/>
  <c r="O204" i="9"/>
  <c r="M203" i="9"/>
  <c r="O202" i="9"/>
  <c r="M201" i="9"/>
  <c r="O200" i="9"/>
  <c r="M199" i="9"/>
  <c r="O198" i="9"/>
  <c r="M197" i="9"/>
  <c r="O196" i="9"/>
  <c r="M195" i="9"/>
  <c r="O194" i="9"/>
  <c r="M193" i="9"/>
  <c r="O192" i="9"/>
  <c r="M191" i="9"/>
  <c r="O190" i="9"/>
  <c r="M189" i="9"/>
  <c r="O188" i="9"/>
  <c r="M187" i="9"/>
  <c r="O186" i="9"/>
  <c r="M185" i="9"/>
  <c r="O184" i="9"/>
  <c r="M183" i="9"/>
  <c r="O182" i="9"/>
  <c r="M181" i="9"/>
  <c r="O180" i="9"/>
  <c r="M179" i="9"/>
  <c r="O178" i="9"/>
  <c r="M177" i="9"/>
  <c r="O176" i="9"/>
  <c r="M175" i="9"/>
  <c r="O174" i="9"/>
  <c r="M173" i="9"/>
  <c r="O172" i="9"/>
  <c r="M171" i="9"/>
  <c r="O342" i="9"/>
  <c r="O321" i="9"/>
  <c r="O308" i="9"/>
  <c r="M301" i="9"/>
  <c r="N295" i="9"/>
  <c r="N282" i="9"/>
  <c r="O276" i="9"/>
  <c r="M269" i="9"/>
  <c r="N263" i="9"/>
  <c r="O256" i="9"/>
  <c r="M245" i="9"/>
  <c r="N242" i="9"/>
  <c r="N239" i="9"/>
  <c r="N236" i="9"/>
  <c r="N232" i="9"/>
  <c r="N228" i="9"/>
  <c r="N224" i="9"/>
  <c r="N220" i="9"/>
  <c r="N216" i="9"/>
  <c r="N212" i="9"/>
  <c r="N208" i="9"/>
  <c r="N204" i="9"/>
  <c r="N200" i="9"/>
  <c r="N196" i="9"/>
  <c r="N192" i="9"/>
  <c r="N188" i="9"/>
  <c r="N184" i="9"/>
  <c r="N180" i="9"/>
  <c r="N176" i="9"/>
  <c r="N172" i="9"/>
  <c r="M170" i="9"/>
  <c r="O169" i="9"/>
  <c r="M167" i="9"/>
  <c r="O166" i="9"/>
  <c r="N164" i="9"/>
  <c r="M162" i="9"/>
  <c r="O161" i="9"/>
  <c r="M159" i="9"/>
  <c r="O158" i="9"/>
  <c r="N156" i="9"/>
  <c r="M154" i="9"/>
  <c r="O153" i="9"/>
  <c r="M151" i="9"/>
  <c r="O150" i="9"/>
  <c r="N148" i="9"/>
  <c r="M146" i="9"/>
  <c r="O145" i="9"/>
  <c r="M143" i="9"/>
  <c r="O142" i="9"/>
  <c r="N140" i="9"/>
  <c r="M138" i="9"/>
  <c r="O137" i="9"/>
  <c r="M135" i="9"/>
  <c r="O134" i="9"/>
  <c r="N132" i="9"/>
  <c r="M130" i="9"/>
  <c r="O129" i="9"/>
  <c r="O127" i="9"/>
  <c r="M126" i="9"/>
  <c r="O125" i="9"/>
  <c r="M124" i="9"/>
  <c r="O123" i="9"/>
  <c r="M122" i="9"/>
  <c r="O121" i="9"/>
  <c r="M120" i="9"/>
  <c r="O119" i="9"/>
  <c r="M118" i="9"/>
  <c r="O117" i="9"/>
  <c r="M116" i="9"/>
  <c r="O115" i="9"/>
  <c r="M114" i="9"/>
  <c r="O113" i="9"/>
  <c r="M112" i="9"/>
  <c r="O111" i="9"/>
  <c r="M110" i="9"/>
  <c r="O109" i="9"/>
  <c r="M108" i="9"/>
  <c r="O107" i="9"/>
  <c r="M106" i="9"/>
  <c r="O105" i="9"/>
  <c r="M104" i="9"/>
  <c r="O103" i="9"/>
  <c r="M102" i="9"/>
  <c r="O101" i="9"/>
  <c r="M100" i="9"/>
  <c r="O99" i="9"/>
  <c r="M98" i="9"/>
  <c r="O97" i="9"/>
  <c r="M96" i="9"/>
  <c r="O95" i="9"/>
  <c r="M94" i="9"/>
  <c r="O93" i="9"/>
  <c r="M92" i="9"/>
  <c r="O91" i="9"/>
  <c r="M90" i="9"/>
  <c r="O89" i="9"/>
  <c r="M88" i="9"/>
  <c r="O87" i="9"/>
  <c r="M86" i="9"/>
  <c r="O85" i="9"/>
  <c r="M84" i="9"/>
  <c r="O83" i="9"/>
  <c r="M82" i="9"/>
  <c r="O81" i="9"/>
  <c r="M80" i="9"/>
  <c r="O79" i="9"/>
  <c r="M78" i="9"/>
  <c r="O77" i="9"/>
  <c r="M76" i="9"/>
  <c r="O75" i="9"/>
  <c r="M74" i="9"/>
  <c r="O73" i="9"/>
  <c r="M72" i="9"/>
  <c r="O71" i="9"/>
  <c r="M70" i="9"/>
  <c r="O69" i="9"/>
  <c r="M68" i="9"/>
  <c r="O67" i="9"/>
  <c r="M66" i="9"/>
  <c r="O65" i="9"/>
  <c r="M64" i="9"/>
  <c r="O63" i="9"/>
  <c r="M62" i="9"/>
  <c r="O61" i="9"/>
  <c r="M60" i="9"/>
  <c r="O59" i="9"/>
  <c r="M58" i="9"/>
  <c r="O57" i="9"/>
  <c r="M56" i="9"/>
  <c r="O55" i="9"/>
  <c r="M54" i="9"/>
  <c r="O53" i="9"/>
  <c r="M52" i="9"/>
  <c r="O51" i="9"/>
  <c r="M50" i="9"/>
  <c r="O49" i="9"/>
  <c r="M48" i="9"/>
  <c r="O47" i="9"/>
  <c r="M46" i="9"/>
  <c r="O45" i="9"/>
  <c r="M44" i="9"/>
  <c r="O43" i="9"/>
  <c r="M42" i="9"/>
  <c r="O41" i="9"/>
  <c r="M40" i="9"/>
  <c r="O39" i="9"/>
  <c r="M38" i="9"/>
  <c r="O37" i="9"/>
  <c r="M36" i="9"/>
  <c r="O35" i="9"/>
  <c r="M34" i="9"/>
  <c r="O33" i="9"/>
  <c r="M32" i="9"/>
  <c r="O31" i="9"/>
  <c r="M30" i="9"/>
  <c r="O29" i="9"/>
  <c r="M28" i="9"/>
  <c r="O27" i="9"/>
  <c r="M26" i="9"/>
  <c r="O25" i="9"/>
  <c r="M24" i="9"/>
  <c r="O23" i="9"/>
  <c r="M22" i="9"/>
  <c r="O21" i="9"/>
  <c r="M20" i="9"/>
  <c r="O19" i="9"/>
  <c r="M18" i="9"/>
  <c r="N75" i="9"/>
  <c r="N71" i="9"/>
  <c r="N67" i="9"/>
  <c r="N63" i="9"/>
  <c r="N59" i="9"/>
  <c r="N57" i="9"/>
  <c r="N49" i="9"/>
  <c r="N41" i="9"/>
  <c r="N351" i="9"/>
  <c r="M328" i="9"/>
  <c r="N308" i="9"/>
  <c r="O302" i="9"/>
  <c r="M295" i="9"/>
  <c r="N289" i="9"/>
  <c r="N276" i="9"/>
  <c r="O270" i="9"/>
  <c r="M263" i="9"/>
  <c r="N257" i="9"/>
  <c r="N256" i="9"/>
  <c r="N249" i="9"/>
  <c r="O246" i="9"/>
  <c r="M239" i="9"/>
  <c r="M236" i="9"/>
  <c r="O235" i="9"/>
  <c r="M232" i="9"/>
  <c r="O231" i="9"/>
  <c r="M228" i="9"/>
  <c r="O227" i="9"/>
  <c r="M224" i="9"/>
  <c r="O223" i="9"/>
  <c r="M220" i="9"/>
  <c r="O219" i="9"/>
  <c r="M216" i="9"/>
  <c r="O215" i="9"/>
  <c r="M212" i="9"/>
  <c r="O211" i="9"/>
  <c r="M208" i="9"/>
  <c r="O207" i="9"/>
  <c r="M204" i="9"/>
  <c r="O203" i="9"/>
  <c r="M200" i="9"/>
  <c r="O199" i="9"/>
  <c r="M196" i="9"/>
  <c r="O195" i="9"/>
  <c r="M192" i="9"/>
  <c r="O191" i="9"/>
  <c r="M188" i="9"/>
  <c r="O187" i="9"/>
  <c r="M184" i="9"/>
  <c r="O183" i="9"/>
  <c r="M180" i="9"/>
  <c r="O179" i="9"/>
  <c r="M176" i="9"/>
  <c r="O175" i="9"/>
  <c r="M172" i="9"/>
  <c r="O171" i="9"/>
  <c r="M169" i="9"/>
  <c r="O168" i="9"/>
  <c r="N166" i="9"/>
  <c r="M164" i="9"/>
  <c r="O163" i="9"/>
  <c r="M161" i="9"/>
  <c r="O160" i="9"/>
  <c r="N158" i="9"/>
  <c r="M156" i="9"/>
  <c r="O155" i="9"/>
  <c r="M153" i="9"/>
  <c r="O152" i="9"/>
  <c r="N150" i="9"/>
  <c r="M148" i="9"/>
  <c r="O147" i="9"/>
  <c r="M145" i="9"/>
  <c r="O144" i="9"/>
  <c r="N142" i="9"/>
  <c r="M140" i="9"/>
  <c r="O139" i="9"/>
  <c r="M137" i="9"/>
  <c r="O136" i="9"/>
  <c r="N134" i="9"/>
  <c r="M132" i="9"/>
  <c r="O131" i="9"/>
  <c r="M129" i="9"/>
  <c r="O128" i="9"/>
  <c r="N127" i="9"/>
  <c r="N125" i="9"/>
  <c r="N123" i="9"/>
  <c r="N121" i="9"/>
  <c r="N119" i="9"/>
  <c r="N117" i="9"/>
  <c r="N115" i="9"/>
  <c r="N113" i="9"/>
  <c r="N111" i="9"/>
  <c r="N109" i="9"/>
  <c r="N107" i="9"/>
  <c r="N105" i="9"/>
  <c r="N103" i="9"/>
  <c r="N101" i="9"/>
  <c r="N99" i="9"/>
  <c r="N97" i="9"/>
  <c r="N95" i="9"/>
  <c r="N93" i="9"/>
  <c r="N91" i="9"/>
  <c r="N89" i="9"/>
  <c r="N87" i="9"/>
  <c r="N85" i="9"/>
  <c r="N83" i="9"/>
  <c r="N81" i="9"/>
  <c r="N79" i="9"/>
  <c r="N77" i="9"/>
  <c r="N73" i="9"/>
  <c r="N69" i="9"/>
  <c r="N65" i="9"/>
  <c r="N61" i="9"/>
  <c r="N55" i="9"/>
  <c r="N53" i="9"/>
  <c r="N51" i="9"/>
  <c r="N47" i="9"/>
  <c r="N45" i="9"/>
  <c r="N43" i="9"/>
  <c r="E18" i="9"/>
  <c r="N18" i="9"/>
  <c r="P18" i="9" s="1"/>
  <c r="L19" i="9" s="1"/>
  <c r="P19" i="9" s="1"/>
  <c r="L20" i="9" s="1"/>
  <c r="P20" i="9" s="1"/>
  <c r="L21" i="9" s="1"/>
  <c r="M23" i="9"/>
  <c r="N25" i="9"/>
  <c r="D26" i="9"/>
  <c r="E28" i="9"/>
  <c r="M31" i="9"/>
  <c r="N33" i="9"/>
  <c r="D34" i="9"/>
  <c r="E36" i="9"/>
  <c r="M39" i="9"/>
  <c r="N42" i="9"/>
  <c r="N46" i="9"/>
  <c r="N50" i="9"/>
  <c r="E53" i="9"/>
  <c r="E57" i="9"/>
  <c r="N62" i="9"/>
  <c r="E65" i="9"/>
  <c r="E69" i="9"/>
  <c r="E73" i="9"/>
  <c r="N74" i="9"/>
  <c r="O18" i="9"/>
  <c r="O20" i="9"/>
  <c r="E21" i="9"/>
  <c r="M21" i="9"/>
  <c r="F23" i="9"/>
  <c r="N23" i="9"/>
  <c r="D24" i="9"/>
  <c r="E26" i="9"/>
  <c r="N26" i="9"/>
  <c r="O28" i="9"/>
  <c r="E29" i="9"/>
  <c r="M29" i="9"/>
  <c r="F31" i="9"/>
  <c r="N31" i="9"/>
  <c r="D32" i="9"/>
  <c r="E34" i="9"/>
  <c r="N34" i="9"/>
  <c r="O36" i="9"/>
  <c r="E37" i="9"/>
  <c r="M37" i="9"/>
  <c r="F39" i="9"/>
  <c r="N39" i="9"/>
  <c r="D40" i="9"/>
  <c r="F41" i="9"/>
  <c r="D42" i="9"/>
  <c r="O42" i="9"/>
  <c r="M43" i="9"/>
  <c r="F45" i="9"/>
  <c r="D46" i="9"/>
  <c r="O46" i="9"/>
  <c r="M47" i="9"/>
  <c r="F49" i="9"/>
  <c r="D50" i="9"/>
  <c r="O50" i="9"/>
  <c r="M51" i="9"/>
  <c r="F53" i="9"/>
  <c r="D54" i="9"/>
  <c r="O54" i="9"/>
  <c r="M55" i="9"/>
  <c r="F57" i="9"/>
  <c r="D58" i="9"/>
  <c r="O58" i="9"/>
  <c r="M59" i="9"/>
  <c r="F61" i="9"/>
  <c r="D62" i="9"/>
  <c r="O62" i="9"/>
  <c r="M63" i="9"/>
  <c r="F65" i="9"/>
  <c r="D66" i="9"/>
  <c r="O66" i="9"/>
  <c r="M67" i="9"/>
  <c r="F69" i="9"/>
  <c r="D70" i="9"/>
  <c r="O70" i="9"/>
  <c r="M71" i="9"/>
  <c r="F73" i="9"/>
  <c r="D74" i="9"/>
  <c r="O74" i="9"/>
  <c r="M75" i="9"/>
  <c r="F77" i="9"/>
  <c r="D78" i="9"/>
  <c r="O78" i="9"/>
  <c r="M79" i="9"/>
  <c r="F81" i="9"/>
  <c r="D82" i="9"/>
  <c r="O82" i="9"/>
  <c r="M83" i="9"/>
  <c r="F85" i="9"/>
  <c r="D86" i="9"/>
  <c r="O86" i="9"/>
  <c r="M87" i="9"/>
  <c r="F89" i="9"/>
  <c r="D90" i="9"/>
  <c r="O90" i="9"/>
  <c r="M91" i="9"/>
  <c r="F93" i="9"/>
  <c r="D94" i="9"/>
  <c r="O94" i="9"/>
  <c r="M95" i="9"/>
  <c r="F97" i="9"/>
  <c r="D98" i="9"/>
  <c r="O98" i="9"/>
  <c r="M99" i="9"/>
  <c r="F101" i="9"/>
  <c r="D102" i="9"/>
  <c r="O102" i="9"/>
  <c r="M103" i="9"/>
  <c r="F105" i="9"/>
  <c r="D106" i="9"/>
  <c r="O106" i="9"/>
  <c r="M107" i="9"/>
  <c r="F109" i="9"/>
  <c r="D110" i="9"/>
  <c r="O110" i="9"/>
  <c r="M111" i="9"/>
  <c r="F113" i="9"/>
  <c r="D114" i="9"/>
  <c r="O114" i="9"/>
  <c r="M115" i="9"/>
  <c r="F117" i="9"/>
  <c r="D118" i="9"/>
  <c r="O118" i="9"/>
  <c r="M119" i="9"/>
  <c r="F121" i="9"/>
  <c r="D122" i="9"/>
  <c r="O122" i="9"/>
  <c r="M123" i="9"/>
  <c r="F125" i="9"/>
  <c r="D126" i="9"/>
  <c r="O126" i="9"/>
  <c r="M127" i="9"/>
  <c r="N128" i="9"/>
  <c r="D129" i="9"/>
  <c r="M131" i="9"/>
  <c r="F133" i="9"/>
  <c r="M134" i="9"/>
  <c r="F136" i="9"/>
  <c r="O138" i="9"/>
  <c r="E139" i="9"/>
  <c r="O141" i="9"/>
  <c r="D142" i="9"/>
  <c r="N144" i="9"/>
  <c r="D145" i="9"/>
  <c r="M147" i="9"/>
  <c r="F149" i="9"/>
  <c r="M150" i="9"/>
  <c r="F152" i="9"/>
  <c r="O154" i="9"/>
  <c r="E155" i="9"/>
  <c r="O157" i="9"/>
  <c r="D158" i="9"/>
  <c r="N160" i="9"/>
  <c r="D161" i="9"/>
  <c r="M163" i="9"/>
  <c r="F165" i="9"/>
  <c r="M166" i="9"/>
  <c r="F168" i="9"/>
  <c r="O170" i="9"/>
  <c r="E173" i="9"/>
  <c r="N178" i="9"/>
  <c r="E181" i="9"/>
  <c r="N186" i="9"/>
  <c r="E189" i="9"/>
  <c r="N194" i="9"/>
  <c r="E197" i="9"/>
  <c r="N202" i="9"/>
  <c r="E205" i="9"/>
  <c r="N210" i="9"/>
  <c r="E213" i="9"/>
  <c r="N218" i="9"/>
  <c r="E221" i="9"/>
  <c r="N226" i="9"/>
  <c r="E229" i="9"/>
  <c r="N234" i="9"/>
  <c r="E237" i="9"/>
  <c r="F239" i="9"/>
  <c r="E245" i="9"/>
  <c r="N247" i="9"/>
  <c r="O252" i="9"/>
  <c r="D256" i="9"/>
  <c r="E258" i="9"/>
  <c r="O260" i="9"/>
  <c r="E277" i="9"/>
  <c r="N279" i="9"/>
  <c r="D296" i="9"/>
  <c r="N298" i="9"/>
  <c r="F303" i="9"/>
  <c r="D325" i="9"/>
  <c r="E354" i="9"/>
  <c r="F30" i="4"/>
  <c r="G18" i="9" l="1"/>
  <c r="C19" i="9" s="1"/>
  <c r="G19" i="9" s="1"/>
  <c r="C20" i="9" s="1"/>
  <c r="G20" i="9" s="1"/>
  <c r="C21" i="9" s="1"/>
  <c r="G21" i="9" s="1"/>
  <c r="C22" i="9" s="1"/>
  <c r="G22" i="9" s="1"/>
  <c r="C23" i="9" s="1"/>
  <c r="G23" i="9" s="1"/>
  <c r="C24" i="9" s="1"/>
  <c r="G24" i="9" s="1"/>
  <c r="C25" i="9" s="1"/>
  <c r="G25" i="9" s="1"/>
  <c r="C26" i="9" s="1"/>
  <c r="G26" i="9" s="1"/>
  <c r="C27" i="9" s="1"/>
  <c r="G27" i="9" s="1"/>
  <c r="C28" i="9" s="1"/>
  <c r="G28" i="9" s="1"/>
  <c r="C29" i="9" s="1"/>
  <c r="G29" i="9" s="1"/>
  <c r="C30" i="9" s="1"/>
  <c r="G30" i="9" s="1"/>
  <c r="C31" i="9" s="1"/>
  <c r="G31" i="9" s="1"/>
  <c r="C32" i="9" s="1"/>
  <c r="G32" i="9" s="1"/>
  <c r="C33" i="9" s="1"/>
  <c r="G33" i="9" s="1"/>
  <c r="C34" i="9" s="1"/>
  <c r="G34" i="9" s="1"/>
  <c r="C35" i="9" s="1"/>
  <c r="G35" i="9" s="1"/>
  <c r="C36" i="9" s="1"/>
  <c r="G36" i="9" s="1"/>
  <c r="C37" i="9" s="1"/>
  <c r="G37" i="9" s="1"/>
  <c r="C38" i="9" s="1"/>
  <c r="G38" i="9" s="1"/>
  <c r="C39" i="9" s="1"/>
  <c r="G39" i="9" s="1"/>
  <c r="C40" i="9" s="1"/>
  <c r="G40" i="9" s="1"/>
  <c r="C41" i="9" s="1"/>
  <c r="G41" i="9" s="1"/>
  <c r="C42" i="9" s="1"/>
  <c r="G42" i="9" s="1"/>
  <c r="C43" i="9" s="1"/>
  <c r="G43" i="9" s="1"/>
  <c r="C44" i="9" s="1"/>
  <c r="G44" i="9" s="1"/>
  <c r="C45" i="9" s="1"/>
  <c r="G45" i="9" s="1"/>
  <c r="C46" i="9" s="1"/>
  <c r="G46" i="9" s="1"/>
  <c r="C47" i="9" s="1"/>
  <c r="G47" i="9" s="1"/>
  <c r="C48" i="9" s="1"/>
  <c r="G48" i="9" s="1"/>
  <c r="C49" i="9" s="1"/>
  <c r="G49" i="9" s="1"/>
  <c r="C50" i="9" s="1"/>
  <c r="G50" i="9" s="1"/>
  <c r="C51" i="9" s="1"/>
  <c r="G51" i="9" s="1"/>
  <c r="C52" i="9" s="1"/>
  <c r="G52" i="9" s="1"/>
  <c r="C53" i="9" s="1"/>
  <c r="G53" i="9" s="1"/>
  <c r="C54" i="9" s="1"/>
  <c r="G54" i="9" s="1"/>
  <c r="C55" i="9" s="1"/>
  <c r="G55" i="9" s="1"/>
  <c r="C56" i="9" s="1"/>
  <c r="G56" i="9" s="1"/>
  <c r="C57" i="9" s="1"/>
  <c r="G57" i="9" s="1"/>
  <c r="C58" i="9" s="1"/>
  <c r="G58" i="9" s="1"/>
  <c r="C59" i="9" s="1"/>
  <c r="G59" i="9" s="1"/>
  <c r="C60" i="9" s="1"/>
  <c r="G60" i="9" s="1"/>
  <c r="C61" i="9" s="1"/>
  <c r="G61" i="9" s="1"/>
  <c r="C62" i="9" s="1"/>
  <c r="G62" i="9" s="1"/>
  <c r="C63" i="9" s="1"/>
  <c r="G63" i="9" s="1"/>
  <c r="C64" i="9" s="1"/>
  <c r="G64" i="9" s="1"/>
  <c r="C65" i="9" s="1"/>
  <c r="G65" i="9" s="1"/>
  <c r="C66" i="9" s="1"/>
  <c r="G66" i="9" s="1"/>
  <c r="C67" i="9" s="1"/>
  <c r="G67" i="9" s="1"/>
  <c r="C68" i="9" s="1"/>
  <c r="G68" i="9" s="1"/>
  <c r="C69" i="9" s="1"/>
  <c r="G69" i="9" s="1"/>
  <c r="C70" i="9" s="1"/>
  <c r="G70" i="9" s="1"/>
  <c r="C71" i="9" s="1"/>
  <c r="G71" i="9" s="1"/>
  <c r="C72" i="9" s="1"/>
  <c r="G72" i="9" s="1"/>
  <c r="C73" i="9" s="1"/>
  <c r="G73" i="9" s="1"/>
  <c r="C74" i="9" s="1"/>
  <c r="G74" i="9" s="1"/>
  <c r="C75" i="9" s="1"/>
  <c r="G75" i="9" s="1"/>
  <c r="C76" i="9" s="1"/>
  <c r="G76" i="9" s="1"/>
  <c r="C77" i="9" s="1"/>
  <c r="G77" i="9" s="1"/>
  <c r="C78" i="9" s="1"/>
  <c r="G78" i="9" s="1"/>
  <c r="C79" i="9" s="1"/>
  <c r="G79" i="9" s="1"/>
  <c r="C80" i="9" s="1"/>
  <c r="G80" i="9" s="1"/>
  <c r="C81" i="9" s="1"/>
  <c r="G81" i="9" s="1"/>
  <c r="C82" i="9" s="1"/>
  <c r="G82" i="9" s="1"/>
  <c r="C83" i="9" s="1"/>
  <c r="G83" i="9" s="1"/>
  <c r="C84" i="9" s="1"/>
  <c r="G84" i="9" s="1"/>
  <c r="C85" i="9" s="1"/>
  <c r="G85" i="9" s="1"/>
  <c r="C86" i="9" s="1"/>
  <c r="G86" i="9" s="1"/>
  <c r="C87" i="9" s="1"/>
  <c r="G87" i="9" s="1"/>
  <c r="C88" i="9" s="1"/>
  <c r="G88" i="9" s="1"/>
  <c r="C89" i="9" s="1"/>
  <c r="G89" i="9" s="1"/>
  <c r="C90" i="9" s="1"/>
  <c r="G90" i="9" s="1"/>
  <c r="C91" i="9" s="1"/>
  <c r="G91" i="9" s="1"/>
  <c r="C92" i="9" s="1"/>
  <c r="G92" i="9" s="1"/>
  <c r="C93" i="9" s="1"/>
  <c r="G93" i="9" s="1"/>
  <c r="C94" i="9" s="1"/>
  <c r="G94" i="9" s="1"/>
  <c r="C95" i="9" s="1"/>
  <c r="G95" i="9" s="1"/>
  <c r="C96" i="9" s="1"/>
  <c r="G96" i="9" s="1"/>
  <c r="C97" i="9" s="1"/>
  <c r="G97" i="9" s="1"/>
  <c r="C98" i="9" s="1"/>
  <c r="G98" i="9" s="1"/>
  <c r="C99" i="9" s="1"/>
  <c r="G99" i="9" s="1"/>
  <c r="C100" i="9" s="1"/>
  <c r="G100" i="9" s="1"/>
  <c r="C101" i="9" s="1"/>
  <c r="G101" i="9" s="1"/>
  <c r="C102" i="9" s="1"/>
  <c r="G102" i="9" s="1"/>
  <c r="C103" i="9" s="1"/>
  <c r="G103" i="9" s="1"/>
  <c r="C104" i="9" s="1"/>
  <c r="G104" i="9" s="1"/>
  <c r="C105" i="9" s="1"/>
  <c r="G105" i="9" s="1"/>
  <c r="C106" i="9" s="1"/>
  <c r="G106" i="9" s="1"/>
  <c r="C107" i="9" s="1"/>
  <c r="G107" i="9" s="1"/>
  <c r="C108" i="9" s="1"/>
  <c r="G108" i="9" s="1"/>
  <c r="C109" i="9" s="1"/>
  <c r="G109" i="9" s="1"/>
  <c r="C110" i="9" s="1"/>
  <c r="G110" i="9" s="1"/>
  <c r="C111" i="9" s="1"/>
  <c r="G111" i="9" s="1"/>
  <c r="C112" i="9" s="1"/>
  <c r="G112" i="9" s="1"/>
  <c r="C113" i="9" s="1"/>
  <c r="G113" i="9" s="1"/>
  <c r="C114" i="9" s="1"/>
  <c r="G114" i="9" s="1"/>
  <c r="C115" i="9" s="1"/>
  <c r="G115" i="9" s="1"/>
  <c r="C116" i="9" s="1"/>
  <c r="G116" i="9" s="1"/>
  <c r="C117" i="9" s="1"/>
  <c r="G117" i="9" s="1"/>
  <c r="C118" i="9" s="1"/>
  <c r="G118" i="9" s="1"/>
  <c r="C119" i="9" s="1"/>
  <c r="G119" i="9" s="1"/>
  <c r="C120" i="9" s="1"/>
  <c r="G120" i="9" s="1"/>
  <c r="C121" i="9" s="1"/>
  <c r="G121" i="9" s="1"/>
  <c r="C122" i="9" s="1"/>
  <c r="G122" i="9" s="1"/>
  <c r="C123" i="9" s="1"/>
  <c r="G123" i="9" s="1"/>
  <c r="C124" i="9" s="1"/>
  <c r="G124" i="9" s="1"/>
  <c r="C125" i="9" s="1"/>
  <c r="G125" i="9" s="1"/>
  <c r="C126" i="9" s="1"/>
  <c r="G126" i="9" s="1"/>
  <c r="C127" i="9" s="1"/>
  <c r="G127" i="9" s="1"/>
  <c r="C128" i="9" s="1"/>
  <c r="G128" i="9" s="1"/>
  <c r="C129" i="9" s="1"/>
  <c r="G129" i="9" s="1"/>
  <c r="C130" i="9" s="1"/>
  <c r="G130" i="9" s="1"/>
  <c r="C131" i="9" s="1"/>
  <c r="G131" i="9" s="1"/>
  <c r="C132" i="9" s="1"/>
  <c r="G132" i="9" s="1"/>
  <c r="C133" i="9" s="1"/>
  <c r="G133" i="9" s="1"/>
  <c r="C134" i="9" s="1"/>
  <c r="G134" i="9" s="1"/>
  <c r="C135" i="9" s="1"/>
  <c r="G135" i="9" s="1"/>
  <c r="C136" i="9" s="1"/>
  <c r="G136" i="9" s="1"/>
  <c r="C137" i="9" s="1"/>
  <c r="G137" i="9" s="1"/>
  <c r="C138" i="9" s="1"/>
  <c r="G138" i="9" s="1"/>
  <c r="C139" i="9" s="1"/>
  <c r="G139" i="9" s="1"/>
  <c r="C140" i="9" s="1"/>
  <c r="G140" i="9" s="1"/>
  <c r="C141" i="9" s="1"/>
  <c r="G141" i="9" s="1"/>
  <c r="C142" i="9" s="1"/>
  <c r="G142" i="9" s="1"/>
  <c r="C143" i="9" s="1"/>
  <c r="G143" i="9" s="1"/>
  <c r="C144" i="9" s="1"/>
  <c r="G144" i="9" s="1"/>
  <c r="C145" i="9" s="1"/>
  <c r="G145" i="9" s="1"/>
  <c r="C146" i="9" s="1"/>
  <c r="G146" i="9" s="1"/>
  <c r="C147" i="9" s="1"/>
  <c r="G147" i="9" s="1"/>
  <c r="C148" i="9" s="1"/>
  <c r="G148" i="9" s="1"/>
  <c r="C149" i="9" s="1"/>
  <c r="G149" i="9" s="1"/>
  <c r="C150" i="9" s="1"/>
  <c r="G150" i="9" s="1"/>
  <c r="C151" i="9" s="1"/>
  <c r="G151" i="9" s="1"/>
  <c r="C152" i="9" s="1"/>
  <c r="G152" i="9" s="1"/>
  <c r="C153" i="9" s="1"/>
  <c r="G153" i="9" s="1"/>
  <c r="C154" i="9" s="1"/>
  <c r="G154" i="9" s="1"/>
  <c r="C155" i="9" s="1"/>
  <c r="G155" i="9" s="1"/>
  <c r="C156" i="9" s="1"/>
  <c r="G156" i="9" s="1"/>
  <c r="C157" i="9" s="1"/>
  <c r="G157" i="9" s="1"/>
  <c r="C158" i="9" s="1"/>
  <c r="G158" i="9" s="1"/>
  <c r="C159" i="9" s="1"/>
  <c r="G159" i="9" s="1"/>
  <c r="C160" i="9" s="1"/>
  <c r="G160" i="9" s="1"/>
  <c r="C161" i="9" s="1"/>
  <c r="G161" i="9" s="1"/>
  <c r="C162" i="9" s="1"/>
  <c r="G162" i="9" s="1"/>
  <c r="C163" i="9" s="1"/>
  <c r="G163" i="9" s="1"/>
  <c r="C164" i="9" s="1"/>
  <c r="G164" i="9" s="1"/>
  <c r="C165" i="9" s="1"/>
  <c r="G165" i="9" s="1"/>
  <c r="C166" i="9" s="1"/>
  <c r="G166" i="9" s="1"/>
  <c r="C167" i="9" s="1"/>
  <c r="G167" i="9" s="1"/>
  <c r="C168" i="9" s="1"/>
  <c r="G168" i="9" s="1"/>
  <c r="C169" i="9" s="1"/>
  <c r="G169" i="9" s="1"/>
  <c r="C170" i="9" s="1"/>
  <c r="G170" i="9" s="1"/>
  <c r="C171" i="9" s="1"/>
  <c r="G171" i="9" s="1"/>
  <c r="C172" i="9" s="1"/>
  <c r="G172" i="9" s="1"/>
  <c r="C173" i="9" s="1"/>
  <c r="G173" i="9" s="1"/>
  <c r="C174" i="9" s="1"/>
  <c r="G174" i="9" s="1"/>
  <c r="C175" i="9" s="1"/>
  <c r="G175" i="9" s="1"/>
  <c r="C176" i="9" s="1"/>
  <c r="G176" i="9" s="1"/>
  <c r="C177" i="9" s="1"/>
  <c r="G177" i="9" s="1"/>
  <c r="C178" i="9" s="1"/>
  <c r="G178" i="9" s="1"/>
  <c r="C179" i="9" s="1"/>
  <c r="G179" i="9" s="1"/>
  <c r="C180" i="9" s="1"/>
  <c r="G180" i="9" s="1"/>
  <c r="C181" i="9" s="1"/>
  <c r="G181" i="9" s="1"/>
  <c r="C182" i="9" s="1"/>
  <c r="G182" i="9" s="1"/>
  <c r="C183" i="9" s="1"/>
  <c r="G183" i="9" s="1"/>
  <c r="C184" i="9" s="1"/>
  <c r="G184" i="9" s="1"/>
  <c r="C185" i="9" s="1"/>
  <c r="G185" i="9" s="1"/>
  <c r="C186" i="9" s="1"/>
  <c r="G186" i="9" s="1"/>
  <c r="C187" i="9" s="1"/>
  <c r="G187" i="9" s="1"/>
  <c r="C188" i="9" s="1"/>
  <c r="G188" i="9" s="1"/>
  <c r="C189" i="9" s="1"/>
  <c r="G189" i="9" s="1"/>
  <c r="C190" i="9" s="1"/>
  <c r="G190" i="9" s="1"/>
  <c r="C191" i="9" s="1"/>
  <c r="G191" i="9" s="1"/>
  <c r="C192" i="9" s="1"/>
  <c r="G192" i="9" s="1"/>
  <c r="C193" i="9" s="1"/>
  <c r="G193" i="9" s="1"/>
  <c r="C194" i="9" s="1"/>
  <c r="G194" i="9" s="1"/>
  <c r="C195" i="9" s="1"/>
  <c r="G195" i="9" s="1"/>
  <c r="C196" i="9" s="1"/>
  <c r="G196" i="9" s="1"/>
  <c r="C197" i="9" s="1"/>
  <c r="G197" i="9" s="1"/>
  <c r="C198" i="9" s="1"/>
  <c r="G198" i="9" s="1"/>
  <c r="C199" i="9" s="1"/>
  <c r="G199" i="9" s="1"/>
  <c r="C200" i="9" s="1"/>
  <c r="G200" i="9" s="1"/>
  <c r="C201" i="9" s="1"/>
  <c r="G201" i="9" s="1"/>
  <c r="C202" i="9" s="1"/>
  <c r="G202" i="9" s="1"/>
  <c r="C203" i="9" s="1"/>
  <c r="G203" i="9" s="1"/>
  <c r="C204" i="9" s="1"/>
  <c r="G204" i="9" s="1"/>
  <c r="C205" i="9" s="1"/>
  <c r="G205" i="9" s="1"/>
  <c r="C206" i="9" s="1"/>
  <c r="G206" i="9" s="1"/>
  <c r="C207" i="9" s="1"/>
  <c r="G207" i="9" s="1"/>
  <c r="C208" i="9" s="1"/>
  <c r="G208" i="9" s="1"/>
  <c r="C209" i="9" s="1"/>
  <c r="G209" i="9" s="1"/>
  <c r="C210" i="9" s="1"/>
  <c r="G210" i="9" s="1"/>
  <c r="C211" i="9" s="1"/>
  <c r="G211" i="9" s="1"/>
  <c r="C212" i="9" s="1"/>
  <c r="G212" i="9" s="1"/>
  <c r="C213" i="9" s="1"/>
  <c r="G213" i="9" s="1"/>
  <c r="C214" i="9" s="1"/>
  <c r="G214" i="9" s="1"/>
  <c r="C215" i="9" s="1"/>
  <c r="G215" i="9" s="1"/>
  <c r="C216" i="9" s="1"/>
  <c r="G216" i="9" s="1"/>
  <c r="C217" i="9" s="1"/>
  <c r="G217" i="9" s="1"/>
  <c r="C218" i="9" s="1"/>
  <c r="G218" i="9" s="1"/>
  <c r="C219" i="9" s="1"/>
  <c r="G219" i="9" s="1"/>
  <c r="C220" i="9" s="1"/>
  <c r="G220" i="9" s="1"/>
  <c r="C221" i="9" s="1"/>
  <c r="G221" i="9" s="1"/>
  <c r="C222" i="9" s="1"/>
  <c r="G222" i="9" s="1"/>
  <c r="C223" i="9" s="1"/>
  <c r="G223" i="9" s="1"/>
  <c r="C224" i="9" s="1"/>
  <c r="G224" i="9" s="1"/>
  <c r="C225" i="9" s="1"/>
  <c r="G225" i="9" s="1"/>
  <c r="C226" i="9" s="1"/>
  <c r="G226" i="9" s="1"/>
  <c r="C227" i="9" s="1"/>
  <c r="G227" i="9" s="1"/>
  <c r="C228" i="9" s="1"/>
  <c r="G228" i="9" s="1"/>
  <c r="C229" i="9" s="1"/>
  <c r="G229" i="9" s="1"/>
  <c r="C230" i="9" s="1"/>
  <c r="G230" i="9" s="1"/>
  <c r="C231" i="9" s="1"/>
  <c r="G231" i="9" s="1"/>
  <c r="C232" i="9" s="1"/>
  <c r="G232" i="9" s="1"/>
  <c r="C233" i="9" s="1"/>
  <c r="G233" i="9" s="1"/>
  <c r="C234" i="9" s="1"/>
  <c r="G234" i="9" s="1"/>
  <c r="C235" i="9" s="1"/>
  <c r="G235" i="9" s="1"/>
  <c r="C236" i="9" s="1"/>
  <c r="G236" i="9" s="1"/>
  <c r="C237" i="9" s="1"/>
  <c r="G237" i="9" s="1"/>
  <c r="C238" i="9" s="1"/>
  <c r="G238" i="9" s="1"/>
  <c r="C239" i="9" s="1"/>
  <c r="G239" i="9" s="1"/>
  <c r="C240" i="9" s="1"/>
  <c r="G240" i="9" s="1"/>
  <c r="C241" i="9" s="1"/>
  <c r="G241" i="9" s="1"/>
  <c r="C242" i="9" s="1"/>
  <c r="G242" i="9" s="1"/>
  <c r="C243" i="9" s="1"/>
  <c r="G243" i="9" s="1"/>
  <c r="C244" i="9" s="1"/>
  <c r="G244" i="9" s="1"/>
  <c r="C245" i="9" s="1"/>
  <c r="G245" i="9" s="1"/>
  <c r="C246" i="9" s="1"/>
  <c r="G246" i="9" s="1"/>
  <c r="C247" i="9" s="1"/>
  <c r="G247" i="9" s="1"/>
  <c r="C248" i="9" s="1"/>
  <c r="G248" i="9" s="1"/>
  <c r="C249" i="9" s="1"/>
  <c r="G249" i="9" s="1"/>
  <c r="C250" i="9" s="1"/>
  <c r="G250" i="9" s="1"/>
  <c r="C251" i="9" s="1"/>
  <c r="G251" i="9" s="1"/>
  <c r="C252" i="9" s="1"/>
  <c r="G252" i="9" s="1"/>
  <c r="C253" i="9" s="1"/>
  <c r="G253" i="9" s="1"/>
  <c r="C254" i="9" s="1"/>
  <c r="G254" i="9" s="1"/>
  <c r="C255" i="9" s="1"/>
  <c r="G255" i="9" s="1"/>
  <c r="C256" i="9" s="1"/>
  <c r="G256" i="9" s="1"/>
  <c r="C257" i="9" s="1"/>
  <c r="G257" i="9" s="1"/>
  <c r="C258" i="9" s="1"/>
  <c r="G258" i="9" s="1"/>
  <c r="C259" i="9" s="1"/>
  <c r="G259" i="9" s="1"/>
  <c r="C260" i="9" s="1"/>
  <c r="G260" i="9" s="1"/>
  <c r="C261" i="9" s="1"/>
  <c r="G261" i="9" s="1"/>
  <c r="C262" i="9" s="1"/>
  <c r="G262" i="9" s="1"/>
  <c r="C263" i="9" s="1"/>
  <c r="G263" i="9" s="1"/>
  <c r="C264" i="9" s="1"/>
  <c r="G264" i="9" s="1"/>
  <c r="C265" i="9" s="1"/>
  <c r="G265" i="9" s="1"/>
  <c r="C266" i="9" s="1"/>
  <c r="G266" i="9" s="1"/>
  <c r="C267" i="9" s="1"/>
  <c r="G267" i="9" s="1"/>
  <c r="C268" i="9" s="1"/>
  <c r="G268" i="9" s="1"/>
  <c r="C269" i="9" s="1"/>
  <c r="G269" i="9" s="1"/>
  <c r="C270" i="9" s="1"/>
  <c r="G270" i="9" s="1"/>
  <c r="C271" i="9" s="1"/>
  <c r="G271" i="9" s="1"/>
  <c r="C272" i="9" s="1"/>
  <c r="G272" i="9" s="1"/>
  <c r="C273" i="9" s="1"/>
  <c r="G273" i="9" s="1"/>
  <c r="C274" i="9" s="1"/>
  <c r="G274" i="9" s="1"/>
  <c r="C275" i="9" s="1"/>
  <c r="G275" i="9" s="1"/>
  <c r="C276" i="9" s="1"/>
  <c r="G276" i="9" s="1"/>
  <c r="C277" i="9" s="1"/>
  <c r="G277" i="9" s="1"/>
  <c r="C278" i="9" s="1"/>
  <c r="G278" i="9" s="1"/>
  <c r="C279" i="9" s="1"/>
  <c r="G279" i="9" s="1"/>
  <c r="C280" i="9" s="1"/>
  <c r="G280" i="9" s="1"/>
  <c r="C281" i="9" s="1"/>
  <c r="G281" i="9" s="1"/>
  <c r="C282" i="9" s="1"/>
  <c r="G282" i="9" s="1"/>
  <c r="C283" i="9" s="1"/>
  <c r="G283" i="9" s="1"/>
  <c r="C284" i="9" s="1"/>
  <c r="G284" i="9" s="1"/>
  <c r="C285" i="9" s="1"/>
  <c r="G285" i="9" s="1"/>
  <c r="C286" i="9" s="1"/>
  <c r="G286" i="9" s="1"/>
  <c r="C287" i="9" s="1"/>
  <c r="G287" i="9" s="1"/>
  <c r="C288" i="9" s="1"/>
  <c r="G288" i="9" s="1"/>
  <c r="C289" i="9" s="1"/>
  <c r="G289" i="9" s="1"/>
  <c r="C290" i="9" s="1"/>
  <c r="G290" i="9" s="1"/>
  <c r="C291" i="9" s="1"/>
  <c r="G291" i="9" s="1"/>
  <c r="C292" i="9" s="1"/>
  <c r="G292" i="9" s="1"/>
  <c r="C293" i="9" s="1"/>
  <c r="G293" i="9" s="1"/>
  <c r="C294" i="9" s="1"/>
  <c r="G294" i="9" s="1"/>
  <c r="C295" i="9" s="1"/>
  <c r="G295" i="9" s="1"/>
  <c r="C296" i="9" s="1"/>
  <c r="G296" i="9" s="1"/>
  <c r="C297" i="9" s="1"/>
  <c r="G297" i="9" s="1"/>
  <c r="C298" i="9" s="1"/>
  <c r="G298" i="9" s="1"/>
  <c r="C299" i="9" s="1"/>
  <c r="G299" i="9" s="1"/>
  <c r="C300" i="9" s="1"/>
  <c r="G300" i="9" s="1"/>
  <c r="C301" i="9" s="1"/>
  <c r="G301" i="9" s="1"/>
  <c r="C302" i="9" s="1"/>
  <c r="G302" i="9" s="1"/>
  <c r="C303" i="9" s="1"/>
  <c r="G303" i="9" s="1"/>
  <c r="C304" i="9" s="1"/>
  <c r="G304" i="9" s="1"/>
  <c r="C305" i="9" s="1"/>
  <c r="G305" i="9" s="1"/>
  <c r="C306" i="9" s="1"/>
  <c r="G306" i="9" s="1"/>
  <c r="C307" i="9" s="1"/>
  <c r="G307" i="9" s="1"/>
  <c r="C308" i="9" s="1"/>
  <c r="G308" i="9" s="1"/>
  <c r="C309" i="9" s="1"/>
  <c r="G309" i="9" s="1"/>
  <c r="C310" i="9" s="1"/>
  <c r="G310" i="9" s="1"/>
  <c r="C311" i="9" s="1"/>
  <c r="G311" i="9" s="1"/>
  <c r="C312" i="9" s="1"/>
  <c r="G312" i="9" s="1"/>
  <c r="C313" i="9" s="1"/>
  <c r="G313" i="9" s="1"/>
  <c r="C314" i="9" s="1"/>
  <c r="G314" i="9" s="1"/>
  <c r="C315" i="9" s="1"/>
  <c r="G315" i="9" s="1"/>
  <c r="C316" i="9" s="1"/>
  <c r="G316" i="9" s="1"/>
  <c r="C317" i="9" s="1"/>
  <c r="G317" i="9" s="1"/>
  <c r="C318" i="9" s="1"/>
  <c r="G318" i="9" s="1"/>
  <c r="C319" i="9" s="1"/>
  <c r="G319" i="9" s="1"/>
  <c r="C320" i="9" s="1"/>
  <c r="G320" i="9" s="1"/>
  <c r="C321" i="9" s="1"/>
  <c r="G321" i="9" s="1"/>
  <c r="C322" i="9" s="1"/>
  <c r="G322" i="9" s="1"/>
  <c r="C323" i="9" s="1"/>
  <c r="G323" i="9" s="1"/>
  <c r="C324" i="9" s="1"/>
  <c r="G324" i="9" s="1"/>
  <c r="C325" i="9" s="1"/>
  <c r="G325" i="9" s="1"/>
  <c r="C326" i="9" s="1"/>
  <c r="G326" i="9" s="1"/>
  <c r="C327" i="9" s="1"/>
  <c r="G327" i="9" s="1"/>
  <c r="C328" i="9" s="1"/>
  <c r="G328" i="9" s="1"/>
  <c r="C329" i="9" s="1"/>
  <c r="G329" i="9" s="1"/>
  <c r="C330" i="9" s="1"/>
  <c r="G330" i="9" s="1"/>
  <c r="C331" i="9" s="1"/>
  <c r="G331" i="9" s="1"/>
  <c r="C332" i="9" s="1"/>
  <c r="G332" i="9" s="1"/>
  <c r="C333" i="9" s="1"/>
  <c r="G333" i="9" s="1"/>
  <c r="C334" i="9" s="1"/>
  <c r="G334" i="9" s="1"/>
  <c r="C335" i="9" s="1"/>
  <c r="G335" i="9" s="1"/>
  <c r="C336" i="9" s="1"/>
  <c r="G336" i="9" s="1"/>
  <c r="C337" i="9" s="1"/>
  <c r="G337" i="9" s="1"/>
  <c r="C338" i="9" s="1"/>
  <c r="G338" i="9" s="1"/>
  <c r="C339" i="9" s="1"/>
  <c r="G339" i="9" s="1"/>
  <c r="C340" i="9" s="1"/>
  <c r="G340" i="9" s="1"/>
  <c r="C341" i="9" s="1"/>
  <c r="G341" i="9" s="1"/>
  <c r="C342" i="9" s="1"/>
  <c r="G342" i="9" s="1"/>
  <c r="C343" i="9" s="1"/>
  <c r="G343" i="9" s="1"/>
  <c r="C344" i="9" s="1"/>
  <c r="G344" i="9" s="1"/>
  <c r="C345" i="9" s="1"/>
  <c r="G345" i="9" s="1"/>
  <c r="C346" i="9" s="1"/>
  <c r="G346" i="9" s="1"/>
  <c r="C347" i="9" s="1"/>
  <c r="G347" i="9" s="1"/>
  <c r="C348" i="9" s="1"/>
  <c r="G348" i="9" s="1"/>
  <c r="C349" i="9" s="1"/>
  <c r="G349" i="9" s="1"/>
  <c r="C350" i="9" s="1"/>
  <c r="G350" i="9" s="1"/>
  <c r="C351" i="9" s="1"/>
  <c r="G351" i="9" s="1"/>
  <c r="C352" i="9" s="1"/>
  <c r="G352" i="9" s="1"/>
  <c r="C353" i="9" s="1"/>
  <c r="G353" i="9" s="1"/>
  <c r="C354" i="9" s="1"/>
  <c r="G354" i="9" s="1"/>
  <c r="C355" i="9" s="1"/>
  <c r="G355" i="9" s="1"/>
  <c r="C356" i="9" s="1"/>
  <c r="G356" i="9" s="1"/>
  <c r="C357" i="9" s="1"/>
  <c r="G357" i="9" s="1"/>
  <c r="C358" i="9" s="1"/>
  <c r="G358" i="9" s="1"/>
  <c r="C359" i="9" s="1"/>
  <c r="G359" i="9" s="1"/>
  <c r="C360" i="9" s="1"/>
  <c r="G360" i="9" s="1"/>
  <c r="C361" i="9" s="1"/>
  <c r="G361" i="9" s="1"/>
  <c r="C362" i="9" s="1"/>
  <c r="G362" i="9" s="1"/>
  <c r="C363" i="9" s="1"/>
  <c r="G363" i="9" s="1"/>
  <c r="C364" i="9" s="1"/>
  <c r="G364" i="9" s="1"/>
  <c r="C365" i="9" s="1"/>
  <c r="G365" i="9" s="1"/>
  <c r="C366" i="9" s="1"/>
  <c r="G366" i="9" s="1"/>
  <c r="C367" i="9" s="1"/>
  <c r="G367" i="9" s="1"/>
  <c r="C368" i="9" s="1"/>
  <c r="G368" i="9" s="1"/>
  <c r="C369" i="9" s="1"/>
  <c r="G369" i="9" s="1"/>
  <c r="C370" i="9" s="1"/>
  <c r="G370" i="9" s="1"/>
  <c r="C371" i="9" s="1"/>
  <c r="G371" i="9" s="1"/>
  <c r="C372" i="9" s="1"/>
  <c r="G372" i="9" s="1"/>
  <c r="C373" i="9" s="1"/>
  <c r="G373" i="9" s="1"/>
  <c r="C374" i="9" s="1"/>
  <c r="G374" i="9" s="1"/>
  <c r="C375" i="9" s="1"/>
  <c r="G375" i="9" s="1"/>
  <c r="C376" i="9" s="1"/>
  <c r="G376" i="9" s="1"/>
  <c r="C377" i="9" s="1"/>
  <c r="P21" i="9"/>
  <c r="L22" i="9" s="1"/>
  <c r="P22" i="9" s="1"/>
  <c r="L23" i="9" s="1"/>
  <c r="P23" i="9" s="1"/>
  <c r="L24" i="9" s="1"/>
  <c r="P24" i="9" s="1"/>
  <c r="L25" i="9" s="1"/>
  <c r="P25" i="9" s="1"/>
  <c r="L26" i="9" s="1"/>
  <c r="P26" i="9" s="1"/>
  <c r="L27" i="9" s="1"/>
  <c r="P27" i="9" s="1"/>
  <c r="L28" i="9" s="1"/>
  <c r="P28" i="9" s="1"/>
  <c r="L29" i="9" s="1"/>
  <c r="P29" i="9" s="1"/>
  <c r="L30" i="9" s="1"/>
  <c r="P30" i="9" s="1"/>
  <c r="L31" i="9" s="1"/>
  <c r="P31" i="9" s="1"/>
  <c r="L32" i="9" s="1"/>
  <c r="P32" i="9" s="1"/>
  <c r="L33" i="9" s="1"/>
  <c r="P33" i="9" s="1"/>
  <c r="L34" i="9" s="1"/>
  <c r="P34" i="9" s="1"/>
  <c r="L35" i="9" s="1"/>
  <c r="P35" i="9" s="1"/>
  <c r="L36" i="9" s="1"/>
  <c r="P36" i="9" s="1"/>
  <c r="L37" i="9" s="1"/>
  <c r="P37" i="9" s="1"/>
  <c r="L38" i="9" s="1"/>
  <c r="P38" i="9" s="1"/>
  <c r="L39" i="9" s="1"/>
  <c r="P39" i="9" s="1"/>
  <c r="L40" i="9" s="1"/>
  <c r="P40" i="9" s="1"/>
  <c r="L41" i="9" s="1"/>
  <c r="P41" i="9" s="1"/>
  <c r="L42" i="9" s="1"/>
  <c r="P42" i="9" s="1"/>
  <c r="L43" i="9" s="1"/>
  <c r="P43" i="9" s="1"/>
  <c r="L44" i="9" s="1"/>
  <c r="P44" i="9" s="1"/>
  <c r="L45" i="9" s="1"/>
  <c r="P45" i="9" s="1"/>
  <c r="L46" i="9" s="1"/>
  <c r="P46" i="9" s="1"/>
  <c r="L47" i="9" s="1"/>
  <c r="P47" i="9" s="1"/>
  <c r="L48" i="9" s="1"/>
  <c r="P48" i="9" s="1"/>
  <c r="L49" i="9" s="1"/>
  <c r="P49" i="9" s="1"/>
  <c r="L50" i="9" s="1"/>
  <c r="P50" i="9" s="1"/>
  <c r="L51" i="9" s="1"/>
  <c r="P51" i="9" s="1"/>
  <c r="L52" i="9" s="1"/>
  <c r="P52" i="9" s="1"/>
  <c r="L53" i="9" s="1"/>
  <c r="P53" i="9" s="1"/>
  <c r="L54" i="9" s="1"/>
  <c r="P54" i="9" s="1"/>
  <c r="L55" i="9" s="1"/>
  <c r="P55" i="9" s="1"/>
  <c r="L56" i="9" s="1"/>
  <c r="P56" i="9" s="1"/>
  <c r="L57" i="9" s="1"/>
  <c r="P57" i="9" s="1"/>
  <c r="L58" i="9" s="1"/>
  <c r="P58" i="9" s="1"/>
  <c r="L59" i="9" s="1"/>
  <c r="P59" i="9" s="1"/>
  <c r="L60" i="9" s="1"/>
  <c r="P60" i="9" s="1"/>
  <c r="L61" i="9" s="1"/>
  <c r="P61" i="9" s="1"/>
  <c r="L62" i="9" s="1"/>
  <c r="P62" i="9" s="1"/>
  <c r="L63" i="9" s="1"/>
  <c r="P63" i="9" s="1"/>
  <c r="L64" i="9" s="1"/>
  <c r="P64" i="9" s="1"/>
  <c r="L65" i="9" s="1"/>
  <c r="P65" i="9" s="1"/>
  <c r="L66" i="9" s="1"/>
  <c r="P66" i="9" s="1"/>
  <c r="L67" i="9" s="1"/>
  <c r="P67" i="9" s="1"/>
  <c r="L68" i="9" s="1"/>
  <c r="P68" i="9" s="1"/>
  <c r="L69" i="9" s="1"/>
  <c r="P69" i="9" s="1"/>
  <c r="L70" i="9" s="1"/>
  <c r="P70" i="9" s="1"/>
  <c r="L71" i="9" s="1"/>
  <c r="P71" i="9" s="1"/>
  <c r="L72" i="9" s="1"/>
  <c r="P72" i="9" s="1"/>
  <c r="L73" i="9" s="1"/>
  <c r="P73" i="9" s="1"/>
  <c r="L74" i="9" s="1"/>
  <c r="P74" i="9" s="1"/>
  <c r="L75" i="9" s="1"/>
  <c r="P75" i="9" s="1"/>
  <c r="L76" i="9" s="1"/>
  <c r="P76" i="9" s="1"/>
  <c r="L77" i="9" s="1"/>
  <c r="P77" i="9" s="1"/>
  <c r="L78" i="9" s="1"/>
  <c r="P78" i="9" s="1"/>
  <c r="L79" i="9" s="1"/>
  <c r="P79" i="9" s="1"/>
  <c r="L80" i="9" s="1"/>
  <c r="P80" i="9" s="1"/>
  <c r="L81" i="9" s="1"/>
  <c r="P81" i="9" s="1"/>
  <c r="L82" i="9" s="1"/>
  <c r="P82" i="9" s="1"/>
  <c r="L83" i="9" s="1"/>
  <c r="P83" i="9" s="1"/>
  <c r="L84" i="9" s="1"/>
  <c r="P84" i="9" s="1"/>
  <c r="L85" i="9" s="1"/>
  <c r="P85" i="9" s="1"/>
  <c r="L86" i="9" s="1"/>
  <c r="P86" i="9" s="1"/>
  <c r="L87" i="9" s="1"/>
  <c r="P87" i="9" s="1"/>
  <c r="L88" i="9" s="1"/>
  <c r="P88" i="9" s="1"/>
  <c r="L89" i="9" s="1"/>
  <c r="P89" i="9" s="1"/>
  <c r="L90" i="9" s="1"/>
  <c r="P90" i="9" s="1"/>
  <c r="L91" i="9" s="1"/>
  <c r="P91" i="9" s="1"/>
  <c r="L92" i="9" s="1"/>
  <c r="P92" i="9" s="1"/>
  <c r="L93" i="9" s="1"/>
  <c r="P93" i="9" s="1"/>
  <c r="L94" i="9" s="1"/>
  <c r="P94" i="9" s="1"/>
  <c r="L95" i="9" s="1"/>
  <c r="P95" i="9" s="1"/>
  <c r="L96" i="9" s="1"/>
  <c r="P96" i="9" s="1"/>
  <c r="L97" i="9" s="1"/>
  <c r="P97" i="9" s="1"/>
  <c r="L98" i="9" s="1"/>
  <c r="P98" i="9" s="1"/>
  <c r="L99" i="9" s="1"/>
  <c r="P99" i="9" s="1"/>
  <c r="L100" i="9" s="1"/>
  <c r="P100" i="9" s="1"/>
  <c r="L101" i="9" s="1"/>
  <c r="P101" i="9" s="1"/>
  <c r="L102" i="9" s="1"/>
  <c r="P102" i="9" s="1"/>
  <c r="L103" i="9" s="1"/>
  <c r="P103" i="9" s="1"/>
  <c r="L104" i="9" s="1"/>
  <c r="P104" i="9" s="1"/>
  <c r="L105" i="9" s="1"/>
  <c r="P105" i="9" s="1"/>
  <c r="L106" i="9" s="1"/>
  <c r="P106" i="9" s="1"/>
  <c r="L107" i="9" s="1"/>
  <c r="P107" i="9" s="1"/>
  <c r="L108" i="9" s="1"/>
  <c r="P108" i="9" s="1"/>
  <c r="L109" i="9" s="1"/>
  <c r="P109" i="9" s="1"/>
  <c r="L110" i="9" s="1"/>
  <c r="P110" i="9" s="1"/>
  <c r="L111" i="9" s="1"/>
  <c r="P111" i="9" s="1"/>
  <c r="L112" i="9" s="1"/>
  <c r="P112" i="9" s="1"/>
  <c r="L113" i="9" s="1"/>
  <c r="P113" i="9" s="1"/>
  <c r="L114" i="9" s="1"/>
  <c r="P114" i="9" s="1"/>
  <c r="L115" i="9" s="1"/>
  <c r="P115" i="9" s="1"/>
  <c r="L116" i="9" s="1"/>
  <c r="P116" i="9" s="1"/>
  <c r="L117" i="9" s="1"/>
  <c r="P117" i="9" s="1"/>
  <c r="L118" i="9" s="1"/>
  <c r="P118" i="9" s="1"/>
  <c r="L119" i="9" s="1"/>
  <c r="P119" i="9" s="1"/>
  <c r="L120" i="9" s="1"/>
  <c r="P120" i="9" s="1"/>
  <c r="L121" i="9" s="1"/>
  <c r="P121" i="9" s="1"/>
  <c r="L122" i="9" s="1"/>
  <c r="P122" i="9" s="1"/>
  <c r="L123" i="9" s="1"/>
  <c r="P123" i="9" s="1"/>
  <c r="L124" i="9" s="1"/>
  <c r="P124" i="9" s="1"/>
  <c r="L125" i="9" s="1"/>
  <c r="P125" i="9" s="1"/>
  <c r="L126" i="9" s="1"/>
  <c r="P126" i="9" s="1"/>
  <c r="L127" i="9" s="1"/>
  <c r="P127" i="9" s="1"/>
  <c r="L128" i="9" s="1"/>
  <c r="P128" i="9" s="1"/>
  <c r="L129" i="9" s="1"/>
  <c r="P129" i="9" s="1"/>
  <c r="L130" i="9" s="1"/>
  <c r="P130" i="9" s="1"/>
  <c r="L131" i="9" s="1"/>
  <c r="P131" i="9" s="1"/>
  <c r="L132" i="9" s="1"/>
  <c r="P132" i="9" s="1"/>
  <c r="L133" i="9" s="1"/>
  <c r="P133" i="9" s="1"/>
  <c r="L134" i="9" s="1"/>
  <c r="P134" i="9" s="1"/>
  <c r="L135" i="9" s="1"/>
  <c r="P135" i="9" s="1"/>
  <c r="L136" i="9" s="1"/>
  <c r="P136" i="9" s="1"/>
  <c r="L137" i="9" s="1"/>
  <c r="P137" i="9" s="1"/>
  <c r="L138" i="9" s="1"/>
  <c r="P138" i="9" s="1"/>
  <c r="L139" i="9" s="1"/>
  <c r="P139" i="9" s="1"/>
  <c r="L140" i="9" s="1"/>
  <c r="P140" i="9" s="1"/>
  <c r="L141" i="9" s="1"/>
  <c r="P141" i="9" s="1"/>
  <c r="L142" i="9" s="1"/>
  <c r="P142" i="9" s="1"/>
  <c r="L143" i="9" s="1"/>
  <c r="P143" i="9" s="1"/>
  <c r="L144" i="9" s="1"/>
  <c r="P144" i="9" s="1"/>
  <c r="L145" i="9" s="1"/>
  <c r="P145" i="9" s="1"/>
  <c r="L146" i="9" s="1"/>
  <c r="P146" i="9" s="1"/>
  <c r="L147" i="9" s="1"/>
  <c r="P147" i="9" s="1"/>
  <c r="L148" i="9" s="1"/>
  <c r="P148" i="9" s="1"/>
  <c r="L149" i="9" s="1"/>
  <c r="P149" i="9" s="1"/>
  <c r="L150" i="9" s="1"/>
  <c r="P150" i="9" s="1"/>
  <c r="L151" i="9" s="1"/>
  <c r="P151" i="9" s="1"/>
  <c r="L152" i="9" s="1"/>
  <c r="P152" i="9" s="1"/>
  <c r="L153" i="9" s="1"/>
  <c r="P153" i="9" s="1"/>
  <c r="L154" i="9" s="1"/>
  <c r="P154" i="9" s="1"/>
  <c r="L155" i="9" s="1"/>
  <c r="P155" i="9" s="1"/>
  <c r="L156" i="9" s="1"/>
  <c r="P156" i="9" s="1"/>
  <c r="L157" i="9" s="1"/>
  <c r="P157" i="9" s="1"/>
  <c r="L158" i="9" s="1"/>
  <c r="P158" i="9" s="1"/>
  <c r="L159" i="9" s="1"/>
  <c r="P159" i="9" s="1"/>
  <c r="L160" i="9" s="1"/>
  <c r="P160" i="9" s="1"/>
  <c r="L161" i="9" s="1"/>
  <c r="P161" i="9" s="1"/>
  <c r="L162" i="9" s="1"/>
  <c r="P162" i="9" s="1"/>
  <c r="L163" i="9" s="1"/>
  <c r="P163" i="9" s="1"/>
  <c r="L164" i="9" s="1"/>
  <c r="P164" i="9" s="1"/>
  <c r="L165" i="9" s="1"/>
  <c r="P165" i="9" s="1"/>
  <c r="L166" i="9" s="1"/>
  <c r="P166" i="9" s="1"/>
  <c r="L167" i="9" s="1"/>
  <c r="P167" i="9" s="1"/>
  <c r="L168" i="9" s="1"/>
  <c r="P168" i="9" s="1"/>
  <c r="L169" i="9" s="1"/>
  <c r="P169" i="9" s="1"/>
  <c r="L170" i="9" s="1"/>
  <c r="P170" i="9" s="1"/>
  <c r="L171" i="9" s="1"/>
  <c r="P171" i="9" s="1"/>
  <c r="L172" i="9" s="1"/>
  <c r="P172" i="9" s="1"/>
  <c r="L173" i="9" s="1"/>
  <c r="P173" i="9" s="1"/>
  <c r="L174" i="9" s="1"/>
  <c r="P174" i="9" s="1"/>
  <c r="L175" i="9" s="1"/>
  <c r="P175" i="9" s="1"/>
  <c r="L176" i="9" s="1"/>
  <c r="P176" i="9" s="1"/>
  <c r="L177" i="9" s="1"/>
  <c r="P177" i="9" s="1"/>
  <c r="L178" i="9" s="1"/>
  <c r="P178" i="9" s="1"/>
  <c r="L179" i="9" s="1"/>
  <c r="P179" i="9" s="1"/>
  <c r="L180" i="9" s="1"/>
  <c r="P180" i="9" s="1"/>
  <c r="L181" i="9" s="1"/>
  <c r="P181" i="9" s="1"/>
  <c r="L182" i="9" s="1"/>
  <c r="P182" i="9" s="1"/>
  <c r="L183" i="9" s="1"/>
  <c r="P183" i="9" s="1"/>
  <c r="L184" i="9" s="1"/>
  <c r="P184" i="9" s="1"/>
  <c r="L185" i="9" s="1"/>
  <c r="P185" i="9" s="1"/>
  <c r="L186" i="9" s="1"/>
  <c r="P186" i="9" s="1"/>
  <c r="L187" i="9" s="1"/>
  <c r="P187" i="9" s="1"/>
  <c r="L188" i="9" s="1"/>
  <c r="P188" i="9" s="1"/>
  <c r="L189" i="9" s="1"/>
  <c r="P189" i="9" s="1"/>
  <c r="L190" i="9" s="1"/>
  <c r="P190" i="9" s="1"/>
  <c r="L191" i="9" s="1"/>
  <c r="P191" i="9" s="1"/>
  <c r="L192" i="9" s="1"/>
  <c r="P192" i="9" s="1"/>
  <c r="L193" i="9" s="1"/>
  <c r="P193" i="9" s="1"/>
  <c r="L194" i="9" s="1"/>
  <c r="P194" i="9" s="1"/>
  <c r="L195" i="9" s="1"/>
  <c r="P195" i="9" s="1"/>
  <c r="L196" i="9" s="1"/>
  <c r="P196" i="9" s="1"/>
  <c r="L197" i="9" s="1"/>
  <c r="P197" i="9" s="1"/>
  <c r="L198" i="9" s="1"/>
  <c r="P198" i="9" s="1"/>
  <c r="L199" i="9" s="1"/>
  <c r="P199" i="9" s="1"/>
  <c r="L200" i="9" s="1"/>
  <c r="P200" i="9" s="1"/>
  <c r="L201" i="9" s="1"/>
  <c r="P201" i="9" s="1"/>
  <c r="L202" i="9" s="1"/>
  <c r="P202" i="9" s="1"/>
  <c r="L203" i="9" s="1"/>
  <c r="P203" i="9" s="1"/>
  <c r="L204" i="9" s="1"/>
  <c r="P204" i="9" s="1"/>
  <c r="L205" i="9" s="1"/>
  <c r="P205" i="9" s="1"/>
  <c r="L206" i="9" s="1"/>
  <c r="P206" i="9" s="1"/>
  <c r="L207" i="9" s="1"/>
  <c r="P207" i="9" s="1"/>
  <c r="L208" i="9" s="1"/>
  <c r="P208" i="9" s="1"/>
  <c r="L209" i="9" s="1"/>
  <c r="P209" i="9" s="1"/>
  <c r="L210" i="9" s="1"/>
  <c r="P210" i="9" s="1"/>
  <c r="L211" i="9" s="1"/>
  <c r="P211" i="9" s="1"/>
  <c r="L212" i="9" s="1"/>
  <c r="P212" i="9" s="1"/>
  <c r="L213" i="9" s="1"/>
  <c r="P213" i="9" s="1"/>
  <c r="L214" i="9" s="1"/>
  <c r="P214" i="9" s="1"/>
  <c r="L215" i="9" s="1"/>
  <c r="P215" i="9" s="1"/>
  <c r="L216" i="9" s="1"/>
  <c r="P216" i="9" s="1"/>
  <c r="L217" i="9" s="1"/>
  <c r="P217" i="9" s="1"/>
  <c r="L218" i="9" s="1"/>
  <c r="P218" i="9" s="1"/>
  <c r="L219" i="9" s="1"/>
  <c r="P219" i="9" s="1"/>
  <c r="L220" i="9" s="1"/>
  <c r="P220" i="9" s="1"/>
  <c r="L221" i="9" s="1"/>
  <c r="P221" i="9" s="1"/>
  <c r="L222" i="9" s="1"/>
  <c r="P222" i="9" s="1"/>
  <c r="L223" i="9" s="1"/>
  <c r="P223" i="9" s="1"/>
  <c r="L224" i="9" s="1"/>
  <c r="P224" i="9" s="1"/>
  <c r="L225" i="9" s="1"/>
  <c r="P225" i="9" s="1"/>
  <c r="L226" i="9" s="1"/>
  <c r="P226" i="9" s="1"/>
  <c r="L227" i="9" s="1"/>
  <c r="P227" i="9" s="1"/>
  <c r="L228" i="9" s="1"/>
  <c r="P228" i="9" s="1"/>
  <c r="L229" i="9" s="1"/>
  <c r="P229" i="9" s="1"/>
  <c r="L230" i="9" s="1"/>
  <c r="P230" i="9" s="1"/>
  <c r="L231" i="9" s="1"/>
  <c r="P231" i="9" s="1"/>
  <c r="L232" i="9" s="1"/>
  <c r="P232" i="9" s="1"/>
  <c r="L233" i="9" s="1"/>
  <c r="P233" i="9" s="1"/>
  <c r="L234" i="9" s="1"/>
  <c r="P234" i="9" s="1"/>
  <c r="L235" i="9" s="1"/>
  <c r="P235" i="9" s="1"/>
  <c r="L236" i="9" s="1"/>
  <c r="P236" i="9" s="1"/>
  <c r="L237" i="9" s="1"/>
  <c r="P237" i="9" s="1"/>
  <c r="L238" i="9" s="1"/>
  <c r="P238" i="9" s="1"/>
  <c r="L239" i="9" s="1"/>
  <c r="P239" i="9" s="1"/>
  <c r="L240" i="9" s="1"/>
  <c r="P240" i="9" s="1"/>
  <c r="L241" i="9" s="1"/>
  <c r="P241" i="9" s="1"/>
  <c r="L242" i="9" s="1"/>
  <c r="P242" i="9" s="1"/>
  <c r="L243" i="9" s="1"/>
  <c r="P243" i="9" s="1"/>
  <c r="L244" i="9" s="1"/>
  <c r="P244" i="9" s="1"/>
  <c r="L245" i="9" s="1"/>
  <c r="P245" i="9" s="1"/>
  <c r="L246" i="9" s="1"/>
  <c r="P246" i="9" s="1"/>
  <c r="L247" i="9" s="1"/>
  <c r="P247" i="9" s="1"/>
  <c r="L248" i="9" s="1"/>
  <c r="P248" i="9" s="1"/>
  <c r="L249" i="9" s="1"/>
  <c r="P249" i="9" s="1"/>
  <c r="L250" i="9" s="1"/>
  <c r="P250" i="9" s="1"/>
  <c r="L251" i="9" s="1"/>
  <c r="P251" i="9" s="1"/>
  <c r="L252" i="9" s="1"/>
  <c r="P252" i="9" s="1"/>
  <c r="L253" i="9" s="1"/>
  <c r="P253" i="9" s="1"/>
  <c r="L254" i="9" s="1"/>
  <c r="P254" i="9" s="1"/>
  <c r="L255" i="9" s="1"/>
  <c r="P255" i="9" s="1"/>
  <c r="L256" i="9" s="1"/>
  <c r="P256" i="9" s="1"/>
  <c r="L257" i="9" s="1"/>
  <c r="P257" i="9" s="1"/>
  <c r="L258" i="9" s="1"/>
  <c r="P258" i="9" s="1"/>
  <c r="L259" i="9" s="1"/>
  <c r="P259" i="9" s="1"/>
  <c r="L260" i="9" s="1"/>
  <c r="P260" i="9" s="1"/>
  <c r="L261" i="9" s="1"/>
  <c r="P261" i="9" s="1"/>
  <c r="L262" i="9" s="1"/>
  <c r="P262" i="9" s="1"/>
  <c r="L263" i="9" s="1"/>
  <c r="P263" i="9" s="1"/>
  <c r="L264" i="9" s="1"/>
  <c r="P264" i="9" s="1"/>
  <c r="L265" i="9" s="1"/>
  <c r="P265" i="9" s="1"/>
  <c r="L266" i="9" s="1"/>
  <c r="P266" i="9" s="1"/>
  <c r="L267" i="9" s="1"/>
  <c r="P267" i="9" s="1"/>
  <c r="L268" i="9" s="1"/>
  <c r="P268" i="9" s="1"/>
  <c r="L269" i="9" s="1"/>
  <c r="P269" i="9" s="1"/>
  <c r="L270" i="9" s="1"/>
  <c r="P270" i="9" s="1"/>
  <c r="L271" i="9" s="1"/>
  <c r="P271" i="9" s="1"/>
  <c r="L272" i="9" s="1"/>
  <c r="P272" i="9" s="1"/>
  <c r="L273" i="9" s="1"/>
  <c r="P273" i="9" s="1"/>
  <c r="L274" i="9" s="1"/>
  <c r="P274" i="9" s="1"/>
  <c r="L275" i="9" s="1"/>
  <c r="P275" i="9" s="1"/>
  <c r="L276" i="9" s="1"/>
  <c r="P276" i="9" s="1"/>
  <c r="L277" i="9" s="1"/>
  <c r="P277" i="9" s="1"/>
  <c r="L278" i="9" s="1"/>
  <c r="P278" i="9" s="1"/>
  <c r="L279" i="9" s="1"/>
  <c r="P279" i="9" s="1"/>
  <c r="L280" i="9" s="1"/>
  <c r="P280" i="9" s="1"/>
  <c r="L281" i="9" s="1"/>
  <c r="P281" i="9" s="1"/>
  <c r="L282" i="9" s="1"/>
  <c r="P282" i="9" s="1"/>
  <c r="L283" i="9" s="1"/>
  <c r="P283" i="9" s="1"/>
  <c r="L284" i="9" s="1"/>
  <c r="P284" i="9" s="1"/>
  <c r="L285" i="9" s="1"/>
  <c r="P285" i="9" s="1"/>
  <c r="L286" i="9" s="1"/>
  <c r="P286" i="9" s="1"/>
  <c r="L287" i="9" s="1"/>
  <c r="P287" i="9" s="1"/>
  <c r="L288" i="9" s="1"/>
  <c r="P288" i="9" s="1"/>
  <c r="L289" i="9" s="1"/>
  <c r="P289" i="9" s="1"/>
  <c r="L290" i="9" s="1"/>
  <c r="P290" i="9" s="1"/>
  <c r="L291" i="9" s="1"/>
  <c r="P291" i="9" s="1"/>
  <c r="L292" i="9" s="1"/>
  <c r="P292" i="9" s="1"/>
  <c r="L293" i="9" s="1"/>
  <c r="P293" i="9" s="1"/>
  <c r="L294" i="9" s="1"/>
  <c r="P294" i="9" s="1"/>
  <c r="L295" i="9" s="1"/>
  <c r="P295" i="9" s="1"/>
  <c r="L296" i="9" s="1"/>
  <c r="P296" i="9" s="1"/>
  <c r="L297" i="9" s="1"/>
  <c r="P297" i="9" s="1"/>
  <c r="L298" i="9" s="1"/>
  <c r="P298" i="9" s="1"/>
  <c r="L299" i="9" s="1"/>
  <c r="P299" i="9" s="1"/>
  <c r="L300" i="9" s="1"/>
  <c r="P300" i="9" s="1"/>
  <c r="L301" i="9" s="1"/>
  <c r="P301" i="9" s="1"/>
  <c r="L302" i="9" s="1"/>
  <c r="P302" i="9" s="1"/>
  <c r="L303" i="9" s="1"/>
  <c r="P303" i="9" s="1"/>
  <c r="L304" i="9" s="1"/>
  <c r="P304" i="9" s="1"/>
  <c r="L305" i="9" s="1"/>
  <c r="P305" i="9" s="1"/>
  <c r="L306" i="9" s="1"/>
  <c r="P306" i="9" s="1"/>
  <c r="L307" i="9" s="1"/>
  <c r="P307" i="9" s="1"/>
  <c r="L308" i="9" s="1"/>
  <c r="P308" i="9" s="1"/>
  <c r="L309" i="9" s="1"/>
  <c r="P309" i="9" s="1"/>
  <c r="L310" i="9" s="1"/>
  <c r="P310" i="9" s="1"/>
  <c r="L311" i="9" s="1"/>
  <c r="P311" i="9" s="1"/>
  <c r="L312" i="9" s="1"/>
  <c r="P312" i="9" s="1"/>
  <c r="L313" i="9" s="1"/>
  <c r="P313" i="9" s="1"/>
  <c r="L314" i="9" s="1"/>
  <c r="P314" i="9" s="1"/>
  <c r="L315" i="9" s="1"/>
  <c r="P315" i="9" s="1"/>
  <c r="L316" i="9" s="1"/>
  <c r="P316" i="9" s="1"/>
  <c r="L317" i="9" s="1"/>
  <c r="P317" i="9" s="1"/>
  <c r="L318" i="9" s="1"/>
  <c r="P318" i="9" s="1"/>
  <c r="L319" i="9" s="1"/>
  <c r="P319" i="9" s="1"/>
  <c r="L320" i="9" s="1"/>
  <c r="P320" i="9" s="1"/>
  <c r="L321" i="9" s="1"/>
  <c r="P321" i="9" s="1"/>
  <c r="L322" i="9" s="1"/>
  <c r="P322" i="9" s="1"/>
  <c r="L323" i="9" s="1"/>
  <c r="P323" i="9" s="1"/>
  <c r="L324" i="9" s="1"/>
  <c r="P324" i="9" s="1"/>
  <c r="L325" i="9" s="1"/>
  <c r="P325" i="9" s="1"/>
  <c r="L326" i="9" s="1"/>
  <c r="P326" i="9" s="1"/>
  <c r="L327" i="9" s="1"/>
  <c r="P327" i="9" s="1"/>
  <c r="L328" i="9" s="1"/>
  <c r="P328" i="9" s="1"/>
  <c r="L329" i="9" s="1"/>
  <c r="P329" i="9" s="1"/>
  <c r="L330" i="9" s="1"/>
  <c r="P330" i="9" s="1"/>
  <c r="L331" i="9" s="1"/>
  <c r="P331" i="9" s="1"/>
  <c r="L332" i="9" s="1"/>
  <c r="P332" i="9" s="1"/>
  <c r="L333" i="9" s="1"/>
  <c r="P333" i="9" s="1"/>
  <c r="L334" i="9" s="1"/>
  <c r="P334" i="9" s="1"/>
  <c r="L335" i="9" s="1"/>
  <c r="P335" i="9" s="1"/>
  <c r="L336" i="9" s="1"/>
  <c r="P336" i="9" s="1"/>
  <c r="L337" i="9" s="1"/>
  <c r="P337" i="9" s="1"/>
  <c r="L338" i="9" s="1"/>
  <c r="P338" i="9" s="1"/>
  <c r="L339" i="9" s="1"/>
  <c r="P339" i="9" s="1"/>
  <c r="L340" i="9" s="1"/>
  <c r="P340" i="9" s="1"/>
  <c r="L341" i="9" s="1"/>
  <c r="P341" i="9" s="1"/>
  <c r="L342" i="9" s="1"/>
  <c r="P342" i="9" s="1"/>
  <c r="L343" i="9" s="1"/>
  <c r="P343" i="9" s="1"/>
  <c r="L344" i="9" s="1"/>
  <c r="P344" i="9" s="1"/>
  <c r="L345" i="9" s="1"/>
  <c r="P345" i="9" s="1"/>
  <c r="L346" i="9" s="1"/>
  <c r="P346" i="9" s="1"/>
  <c r="L347" i="9" s="1"/>
  <c r="P347" i="9" s="1"/>
  <c r="L348" i="9" s="1"/>
  <c r="P348" i="9" s="1"/>
  <c r="L349" i="9" s="1"/>
  <c r="P349" i="9" s="1"/>
  <c r="L350" i="9" s="1"/>
  <c r="P350" i="9" s="1"/>
  <c r="L351" i="9" s="1"/>
  <c r="P351" i="9" s="1"/>
  <c r="L352" i="9" s="1"/>
  <c r="P352" i="9" s="1"/>
  <c r="L353" i="9" s="1"/>
  <c r="P353" i="9" s="1"/>
  <c r="L354" i="9" s="1"/>
  <c r="P354" i="9" s="1"/>
  <c r="L355" i="9" s="1"/>
  <c r="P355" i="9" s="1"/>
  <c r="L356" i="9" s="1"/>
  <c r="P356" i="9" s="1"/>
  <c r="L357" i="9" s="1"/>
  <c r="P357" i="9" s="1"/>
  <c r="L358" i="9" s="1"/>
  <c r="P358" i="9" s="1"/>
  <c r="L359" i="9" s="1"/>
  <c r="P359" i="9" s="1"/>
  <c r="L360" i="9" s="1"/>
  <c r="P360" i="9" s="1"/>
  <c r="L361" i="9" s="1"/>
  <c r="P361" i="9" s="1"/>
  <c r="L362" i="9" s="1"/>
  <c r="P362" i="9" s="1"/>
  <c r="L363" i="9" s="1"/>
  <c r="P363" i="9" s="1"/>
  <c r="L364" i="9" s="1"/>
  <c r="P364" i="9" s="1"/>
  <c r="L365" i="9" s="1"/>
  <c r="P365" i="9" s="1"/>
  <c r="L366" i="9" s="1"/>
  <c r="P366" i="9" s="1"/>
  <c r="L367" i="9" s="1"/>
  <c r="P367" i="9" s="1"/>
  <c r="L368" i="9" s="1"/>
  <c r="P368" i="9" s="1"/>
  <c r="L369" i="9" s="1"/>
  <c r="P369" i="9" s="1"/>
  <c r="L370" i="9" s="1"/>
  <c r="P370" i="9" s="1"/>
  <c r="L371" i="9" s="1"/>
  <c r="P371" i="9" s="1"/>
  <c r="L372" i="9" s="1"/>
  <c r="P372" i="9" s="1"/>
  <c r="L373" i="9" s="1"/>
  <c r="P373" i="9" s="1"/>
  <c r="L374" i="9" s="1"/>
  <c r="P374" i="9" s="1"/>
  <c r="L375" i="9" s="1"/>
  <c r="P375" i="9" s="1"/>
  <c r="L376" i="9" s="1"/>
  <c r="P376" i="9" s="1"/>
  <c r="L377" i="9" s="1"/>
  <c r="L4" i="5"/>
  <c r="E26" i="4" l="1"/>
  <c r="E27" i="4"/>
  <c r="E28" i="4"/>
  <c r="E24" i="4"/>
  <c r="E30" i="4" s="1"/>
  <c r="L9" i="5" l="1"/>
  <c r="M8" i="5" s="1"/>
  <c r="F14" i="8"/>
  <c r="F15" i="8" s="1"/>
  <c r="C14" i="8"/>
  <c r="A14" i="8"/>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D8" i="8"/>
  <c r="D9" i="8" s="1"/>
  <c r="F14" i="7"/>
  <c r="F13" i="4" s="1"/>
  <c r="E13" i="4" s="1"/>
  <c r="C14" i="7"/>
  <c r="D14" i="7" s="1"/>
  <c r="A14" i="7"/>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D8" i="7"/>
  <c r="D9" i="7" s="1"/>
  <c r="D8" i="5"/>
  <c r="D9" i="5" s="1"/>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F14" i="4" l="1"/>
  <c r="E14" i="4" s="1"/>
  <c r="M7" i="5"/>
  <c r="M4" i="5"/>
  <c r="E10" i="5" s="1"/>
  <c r="M6" i="5"/>
  <c r="M5" i="5"/>
  <c r="D14" i="8"/>
  <c r="E14" i="8" s="1"/>
  <c r="G14" i="8" s="1"/>
  <c r="C15" i="8" s="1"/>
  <c r="F16" i="8"/>
  <c r="F15" i="7"/>
  <c r="E14" i="7"/>
  <c r="G14" i="7" s="1"/>
  <c r="C15" i="7" s="1"/>
  <c r="E12" i="5" l="1"/>
  <c r="E11" i="5"/>
  <c r="D15" i="8"/>
  <c r="E15" i="8" s="1"/>
  <c r="G15" i="8" s="1"/>
  <c r="C16" i="8" s="1"/>
  <c r="F17" i="8"/>
  <c r="D15" i="7"/>
  <c r="E15" i="7" s="1"/>
  <c r="G15" i="7" s="1"/>
  <c r="C16" i="7" s="1"/>
  <c r="F16" i="7"/>
  <c r="C17" i="5" l="1"/>
  <c r="D17" i="5" s="1"/>
  <c r="F17" i="5"/>
  <c r="D16" i="8"/>
  <c r="E16" i="8" s="1"/>
  <c r="G16" i="8" s="1"/>
  <c r="C17" i="8" s="1"/>
  <c r="F18" i="8"/>
  <c r="D16" i="7"/>
  <c r="E16" i="7" s="1"/>
  <c r="G16" i="7" s="1"/>
  <c r="C17" i="7" s="1"/>
  <c r="F17" i="7"/>
  <c r="F15" i="4"/>
  <c r="E15" i="4" s="1"/>
  <c r="F12" i="4" l="1"/>
  <c r="F18" i="5"/>
  <c r="E17" i="5"/>
  <c r="G17" i="5" s="1"/>
  <c r="C18" i="5" s="1"/>
  <c r="D18" i="5" s="1"/>
  <c r="D17" i="8"/>
  <c r="E17" i="8" s="1"/>
  <c r="G17" i="8" s="1"/>
  <c r="C18" i="8" s="1"/>
  <c r="F19" i="8"/>
  <c r="D17" i="7"/>
  <c r="E17" i="7" s="1"/>
  <c r="G17" i="7" s="1"/>
  <c r="C18" i="7" s="1"/>
  <c r="F18" i="7"/>
  <c r="E18" i="5" l="1"/>
  <c r="G18" i="5" s="1"/>
  <c r="C19" i="5" s="1"/>
  <c r="D19" i="5" s="1"/>
  <c r="F19" i="5"/>
  <c r="D18" i="8"/>
  <c r="E18" i="8" s="1"/>
  <c r="G18" i="8" s="1"/>
  <c r="C19" i="8" s="1"/>
  <c r="F20" i="8"/>
  <c r="D18" i="7"/>
  <c r="E18" i="7" s="1"/>
  <c r="G18" i="7" s="1"/>
  <c r="C19" i="7" s="1"/>
  <c r="F19" i="7"/>
  <c r="E19" i="5" l="1"/>
  <c r="G19" i="5" s="1"/>
  <c r="C20" i="5" s="1"/>
  <c r="D20" i="5" s="1"/>
  <c r="F20" i="5"/>
  <c r="D19" i="8"/>
  <c r="E19" i="8" s="1"/>
  <c r="G19" i="8" s="1"/>
  <c r="C20" i="8" s="1"/>
  <c r="F21" i="8"/>
  <c r="D19" i="7"/>
  <c r="E19" i="7" s="1"/>
  <c r="G19" i="7" s="1"/>
  <c r="C20" i="7" s="1"/>
  <c r="F20" i="7"/>
  <c r="E20" i="5" l="1"/>
  <c r="G20" i="5" s="1"/>
  <c r="C21" i="5" s="1"/>
  <c r="D21" i="5" s="1"/>
  <c r="F21" i="5"/>
  <c r="D20" i="8"/>
  <c r="E20" i="8" s="1"/>
  <c r="G20" i="8" s="1"/>
  <c r="C21" i="8" s="1"/>
  <c r="F22" i="8"/>
  <c r="D20" i="7"/>
  <c r="E20" i="7" s="1"/>
  <c r="G20" i="7" s="1"/>
  <c r="C21" i="7" s="1"/>
  <c r="F21" i="7"/>
  <c r="F22" i="5" l="1"/>
  <c r="E21" i="5"/>
  <c r="G21" i="5" s="1"/>
  <c r="C22" i="5" s="1"/>
  <c r="D22" i="5" s="1"/>
  <c r="D21" i="8"/>
  <c r="E21" i="8" s="1"/>
  <c r="G21" i="8" s="1"/>
  <c r="C22" i="8" s="1"/>
  <c r="F23" i="8"/>
  <c r="D21" i="7"/>
  <c r="E21" i="7" s="1"/>
  <c r="G21" i="7" s="1"/>
  <c r="C22" i="7" s="1"/>
  <c r="F22" i="7"/>
  <c r="E22" i="5" l="1"/>
  <c r="G22" i="5" s="1"/>
  <c r="C23" i="5" s="1"/>
  <c r="D23" i="5" s="1"/>
  <c r="F23" i="5"/>
  <c r="D22" i="8"/>
  <c r="E22" i="8" s="1"/>
  <c r="G22" i="8" s="1"/>
  <c r="C23" i="8" s="1"/>
  <c r="F24" i="8"/>
  <c r="D22" i="7"/>
  <c r="E22" i="7" s="1"/>
  <c r="G22" i="7" s="1"/>
  <c r="C23" i="7" s="1"/>
  <c r="F23" i="7"/>
  <c r="F24" i="5" l="1"/>
  <c r="E23" i="5"/>
  <c r="G23" i="5" s="1"/>
  <c r="C24" i="5" s="1"/>
  <c r="D24" i="5" s="1"/>
  <c r="D23" i="8"/>
  <c r="E23" i="8" s="1"/>
  <c r="G23" i="8" s="1"/>
  <c r="C24" i="8" s="1"/>
  <c r="F25" i="8"/>
  <c r="D23" i="7"/>
  <c r="E23" i="7" s="1"/>
  <c r="G23" i="7" s="1"/>
  <c r="C24" i="7" s="1"/>
  <c r="F24" i="7"/>
  <c r="F25" i="5" l="1"/>
  <c r="E24" i="5"/>
  <c r="G24" i="5" s="1"/>
  <c r="C25" i="5" s="1"/>
  <c r="D25" i="5" s="1"/>
  <c r="D24" i="8"/>
  <c r="E24" i="8" s="1"/>
  <c r="G24" i="8" s="1"/>
  <c r="C25" i="8" s="1"/>
  <c r="F26" i="8"/>
  <c r="D24" i="7"/>
  <c r="E24" i="7" s="1"/>
  <c r="G24" i="7" s="1"/>
  <c r="C25" i="7" s="1"/>
  <c r="F25" i="7"/>
  <c r="F26" i="5" l="1"/>
  <c r="E25" i="5"/>
  <c r="G25" i="5" s="1"/>
  <c r="C26" i="5" s="1"/>
  <c r="D26" i="5" s="1"/>
  <c r="D25" i="8"/>
  <c r="E25" i="8" s="1"/>
  <c r="G25" i="8" s="1"/>
  <c r="C26" i="8" s="1"/>
  <c r="F27" i="8"/>
  <c r="D25" i="7"/>
  <c r="E25" i="7" s="1"/>
  <c r="G25" i="7" s="1"/>
  <c r="C26" i="7" s="1"/>
  <c r="F26" i="7"/>
  <c r="E26" i="5" l="1"/>
  <c r="G26" i="5" s="1"/>
  <c r="C27" i="5" s="1"/>
  <c r="D27" i="5" s="1"/>
  <c r="F27" i="5"/>
  <c r="F28" i="5" s="1"/>
  <c r="F29" i="5" s="1"/>
  <c r="D26" i="8"/>
  <c r="E26" i="8" s="1"/>
  <c r="G26" i="8" s="1"/>
  <c r="C27" i="8" s="1"/>
  <c r="F28" i="8"/>
  <c r="D26" i="7"/>
  <c r="E26" i="7" s="1"/>
  <c r="G26" i="7" s="1"/>
  <c r="C27" i="7" s="1"/>
  <c r="F27" i="7"/>
  <c r="E27" i="5" l="1"/>
  <c r="G27" i="5" s="1"/>
  <c r="C28" i="5" s="1"/>
  <c r="D28" i="5" s="1"/>
  <c r="E28" i="5" s="1"/>
  <c r="G28" i="5" s="1"/>
  <c r="C29" i="5" s="1"/>
  <c r="D29" i="5"/>
  <c r="E29" i="5" s="1"/>
  <c r="G29" i="5" s="1"/>
  <c r="C30" i="5" s="1"/>
  <c r="F30" i="5"/>
  <c r="D27" i="8"/>
  <c r="E27" i="8" s="1"/>
  <c r="G27" i="8" s="1"/>
  <c r="C28" i="8" s="1"/>
  <c r="F29" i="8"/>
  <c r="D27" i="7"/>
  <c r="E27" i="7" s="1"/>
  <c r="G27" i="7" s="1"/>
  <c r="C28" i="7" s="1"/>
  <c r="F28" i="7"/>
  <c r="D30" i="5" l="1"/>
  <c r="F31" i="5"/>
  <c r="E30" i="5"/>
  <c r="G30" i="5" s="1"/>
  <c r="C31" i="5" s="1"/>
  <c r="D28" i="8"/>
  <c r="E28" i="8" s="1"/>
  <c r="G28" i="8" s="1"/>
  <c r="C29" i="8" s="1"/>
  <c r="F30" i="8"/>
  <c r="D28" i="7"/>
  <c r="E28" i="7" s="1"/>
  <c r="G28" i="7" s="1"/>
  <c r="C29" i="7" s="1"/>
  <c r="F29" i="7"/>
  <c r="D31" i="5" l="1"/>
  <c r="E31" i="5" s="1"/>
  <c r="G31" i="5" s="1"/>
  <c r="C32" i="5" s="1"/>
  <c r="F32" i="5"/>
  <c r="D29" i="8"/>
  <c r="E29" i="8" s="1"/>
  <c r="G29" i="8" s="1"/>
  <c r="C30" i="8" s="1"/>
  <c r="F31" i="8"/>
  <c r="D29" i="7"/>
  <c r="E29" i="7" s="1"/>
  <c r="G29" i="7" s="1"/>
  <c r="C30" i="7" s="1"/>
  <c r="F30" i="7"/>
  <c r="D32" i="5" l="1"/>
  <c r="E32" i="5" s="1"/>
  <c r="G32" i="5" s="1"/>
  <c r="C33" i="5" s="1"/>
  <c r="F33" i="5"/>
  <c r="D30" i="8"/>
  <c r="E30" i="8" s="1"/>
  <c r="G30" i="8" s="1"/>
  <c r="C31" i="8" s="1"/>
  <c r="F32" i="8"/>
  <c r="D30" i="7"/>
  <c r="E30" i="7" s="1"/>
  <c r="G30" i="7" s="1"/>
  <c r="C31" i="7" s="1"/>
  <c r="F31" i="7"/>
  <c r="D33" i="5" l="1"/>
  <c r="E33" i="5" s="1"/>
  <c r="G33" i="5" s="1"/>
  <c r="C34" i="5" s="1"/>
  <c r="F34" i="5"/>
  <c r="D31" i="8"/>
  <c r="E31" i="8" s="1"/>
  <c r="G31" i="8" s="1"/>
  <c r="C32" i="8" s="1"/>
  <c r="F33" i="8"/>
  <c r="D31" i="7"/>
  <c r="E31" i="7" s="1"/>
  <c r="G31" i="7" s="1"/>
  <c r="C32" i="7" s="1"/>
  <c r="F32" i="7"/>
  <c r="D34" i="5" l="1"/>
  <c r="E34" i="5" s="1"/>
  <c r="G34" i="5" s="1"/>
  <c r="C35" i="5" s="1"/>
  <c r="F35" i="5"/>
  <c r="D32" i="8"/>
  <c r="E32" i="8" s="1"/>
  <c r="G32" i="8" s="1"/>
  <c r="C33" i="8" s="1"/>
  <c r="F34" i="8"/>
  <c r="D32" i="7"/>
  <c r="E32" i="7" s="1"/>
  <c r="G32" i="7" s="1"/>
  <c r="C33" i="7" s="1"/>
  <c r="F33" i="7"/>
  <c r="D35" i="5" l="1"/>
  <c r="F36" i="5"/>
  <c r="E35" i="5"/>
  <c r="G35" i="5" s="1"/>
  <c r="C36" i="5" s="1"/>
  <c r="D33" i="8"/>
  <c r="E33" i="8" s="1"/>
  <c r="G33" i="8" s="1"/>
  <c r="C34" i="8" s="1"/>
  <c r="F35" i="8"/>
  <c r="D33" i="7"/>
  <c r="E33" i="7" s="1"/>
  <c r="G33" i="7" s="1"/>
  <c r="C34" i="7" s="1"/>
  <c r="F34" i="7"/>
  <c r="D36" i="5" l="1"/>
  <c r="E36" i="5" s="1"/>
  <c r="G36" i="5" s="1"/>
  <c r="C37" i="5" s="1"/>
  <c r="F37" i="5"/>
  <c r="D34" i="8"/>
  <c r="E34" i="8" s="1"/>
  <c r="G34" i="8" s="1"/>
  <c r="C35" i="8" s="1"/>
  <c r="F36" i="8"/>
  <c r="D34" i="7"/>
  <c r="E34" i="7" s="1"/>
  <c r="G34" i="7" s="1"/>
  <c r="C35" i="7" s="1"/>
  <c r="F35" i="7"/>
  <c r="D37" i="5" l="1"/>
  <c r="E37" i="5" s="1"/>
  <c r="G37" i="5" s="1"/>
  <c r="C38" i="5" s="1"/>
  <c r="F38" i="5"/>
  <c r="D35" i="8"/>
  <c r="E35" i="8" s="1"/>
  <c r="G35" i="8" s="1"/>
  <c r="C36" i="8" s="1"/>
  <c r="F37" i="8"/>
  <c r="D35" i="7"/>
  <c r="E35" i="7" s="1"/>
  <c r="G35" i="7" s="1"/>
  <c r="C36" i="7" s="1"/>
  <c r="F36" i="7"/>
  <c r="D38" i="5" l="1"/>
  <c r="E38" i="5" s="1"/>
  <c r="G38" i="5" s="1"/>
  <c r="C39" i="5" s="1"/>
  <c r="F39" i="5"/>
  <c r="D36" i="8"/>
  <c r="E36" i="8" s="1"/>
  <c r="G36" i="8" s="1"/>
  <c r="C37" i="8" s="1"/>
  <c r="F38" i="8"/>
  <c r="D36" i="7"/>
  <c r="E36" i="7" s="1"/>
  <c r="G36" i="7" s="1"/>
  <c r="C37" i="7" s="1"/>
  <c r="F37" i="7"/>
  <c r="D39" i="5" l="1"/>
  <c r="E39" i="5" s="1"/>
  <c r="G39" i="5" s="1"/>
  <c r="C40" i="5" s="1"/>
  <c r="F40" i="5"/>
  <c r="D37" i="8"/>
  <c r="E37" i="8" s="1"/>
  <c r="G37" i="8" s="1"/>
  <c r="C38" i="8" s="1"/>
  <c r="F39" i="8"/>
  <c r="D37" i="7"/>
  <c r="E37" i="7" s="1"/>
  <c r="G37" i="7" s="1"/>
  <c r="C38" i="7" s="1"/>
  <c r="F38" i="7"/>
  <c r="D40" i="5" l="1"/>
  <c r="E40" i="5" s="1"/>
  <c r="G40" i="5" s="1"/>
  <c r="C41" i="5" s="1"/>
  <c r="F41" i="5"/>
  <c r="D38" i="8"/>
  <c r="E38" i="8" s="1"/>
  <c r="G38" i="8" s="1"/>
  <c r="C39" i="8" s="1"/>
  <c r="F40" i="8"/>
  <c r="D38" i="7"/>
  <c r="E38" i="7" s="1"/>
  <c r="G38" i="7" s="1"/>
  <c r="C39" i="7" s="1"/>
  <c r="F39" i="7"/>
  <c r="D41" i="5" l="1"/>
  <c r="E41" i="5" s="1"/>
  <c r="G41" i="5" s="1"/>
  <c r="C42" i="5" s="1"/>
  <c r="F42" i="5"/>
  <c r="D39" i="8"/>
  <c r="E39" i="8" s="1"/>
  <c r="G39" i="8" s="1"/>
  <c r="C40" i="8" s="1"/>
  <c r="F41" i="8"/>
  <c r="D39" i="7"/>
  <c r="E39" i="7" s="1"/>
  <c r="G39" i="7" s="1"/>
  <c r="C40" i="7" s="1"/>
  <c r="F40" i="7"/>
  <c r="D42" i="5" l="1"/>
  <c r="E42" i="5" s="1"/>
  <c r="G42" i="5" s="1"/>
  <c r="C43" i="5" s="1"/>
  <c r="F43" i="5"/>
  <c r="D40" i="8"/>
  <c r="E40" i="8" s="1"/>
  <c r="G40" i="8" s="1"/>
  <c r="C41" i="8" s="1"/>
  <c r="F42" i="8"/>
  <c r="D40" i="7"/>
  <c r="E40" i="7" s="1"/>
  <c r="G40" i="7" s="1"/>
  <c r="C41" i="7" s="1"/>
  <c r="F41" i="7"/>
  <c r="D43" i="5" l="1"/>
  <c r="E43" i="5" s="1"/>
  <c r="G43" i="5" s="1"/>
  <c r="C44" i="5" s="1"/>
  <c r="F44" i="5"/>
  <c r="D41" i="8"/>
  <c r="E41" i="8" s="1"/>
  <c r="G41" i="8" s="1"/>
  <c r="C42" i="8" s="1"/>
  <c r="F43" i="8"/>
  <c r="D41" i="7"/>
  <c r="E41" i="7" s="1"/>
  <c r="G41" i="7" s="1"/>
  <c r="C42" i="7" s="1"/>
  <c r="F42" i="7"/>
  <c r="D44" i="5" l="1"/>
  <c r="E44" i="5" s="1"/>
  <c r="G44" i="5" s="1"/>
  <c r="C45" i="5" s="1"/>
  <c r="F45" i="5"/>
  <c r="D42" i="8"/>
  <c r="E42" i="8" s="1"/>
  <c r="G42" i="8" s="1"/>
  <c r="C43" i="8" s="1"/>
  <c r="F44" i="8"/>
  <c r="D42" i="7"/>
  <c r="F43" i="7"/>
  <c r="E42" i="7"/>
  <c r="G42" i="7" s="1"/>
  <c r="C43" i="7" s="1"/>
  <c r="D45" i="5" l="1"/>
  <c r="E45" i="5"/>
  <c r="G45" i="5" s="1"/>
  <c r="C46" i="5" s="1"/>
  <c r="F46" i="5"/>
  <c r="D43" i="8"/>
  <c r="E43" i="8" s="1"/>
  <c r="G43" i="8" s="1"/>
  <c r="C44" i="8" s="1"/>
  <c r="F45" i="8"/>
  <c r="D43" i="7"/>
  <c r="E43" i="7" s="1"/>
  <c r="G43" i="7" s="1"/>
  <c r="C44" i="7" s="1"/>
  <c r="F44" i="7"/>
  <c r="D46" i="5" l="1"/>
  <c r="E46" i="5" s="1"/>
  <c r="G46" i="5" s="1"/>
  <c r="C47" i="5" s="1"/>
  <c r="F47" i="5"/>
  <c r="D44" i="8"/>
  <c r="E44" i="8" s="1"/>
  <c r="G44" i="8" s="1"/>
  <c r="C45" i="8" s="1"/>
  <c r="F46" i="8"/>
  <c r="D44" i="7"/>
  <c r="E44" i="7" s="1"/>
  <c r="G44" i="7" s="1"/>
  <c r="C45" i="7" s="1"/>
  <c r="F45" i="7"/>
  <c r="D47" i="5" l="1"/>
  <c r="E47" i="5" s="1"/>
  <c r="G47" i="5" s="1"/>
  <c r="C48" i="5" s="1"/>
  <c r="F48" i="5"/>
  <c r="D45" i="8"/>
  <c r="E45" i="8" s="1"/>
  <c r="G45" i="8" s="1"/>
  <c r="C46" i="8" s="1"/>
  <c r="F47" i="8"/>
  <c r="D45" i="7"/>
  <c r="E45" i="7" s="1"/>
  <c r="G45" i="7" s="1"/>
  <c r="C46" i="7" s="1"/>
  <c r="F46" i="7"/>
  <c r="D48" i="5" l="1"/>
  <c r="E48" i="5" s="1"/>
  <c r="G48" i="5" s="1"/>
  <c r="C49" i="5" s="1"/>
  <c r="F49" i="5"/>
  <c r="D46" i="8"/>
  <c r="E46" i="8" s="1"/>
  <c r="G46" i="8" s="1"/>
  <c r="C47" i="8" s="1"/>
  <c r="F48" i="8"/>
  <c r="D46" i="7"/>
  <c r="E46" i="7" s="1"/>
  <c r="G46" i="7" s="1"/>
  <c r="C47" i="7" s="1"/>
  <c r="F47" i="7"/>
  <c r="D49" i="5" l="1"/>
  <c r="E49" i="5" s="1"/>
  <c r="G49" i="5" s="1"/>
  <c r="C50" i="5" s="1"/>
  <c r="F50" i="5"/>
  <c r="D47" i="8"/>
  <c r="E47" i="8" s="1"/>
  <c r="G47" i="8" s="1"/>
  <c r="C48" i="8" s="1"/>
  <c r="F49" i="8"/>
  <c r="D47" i="7"/>
  <c r="E47" i="7" s="1"/>
  <c r="G47" i="7" s="1"/>
  <c r="C48" i="7" s="1"/>
  <c r="F48" i="7"/>
  <c r="D50" i="5" l="1"/>
  <c r="F51" i="5"/>
  <c r="E50" i="5"/>
  <c r="G50" i="5" s="1"/>
  <c r="C51" i="5" s="1"/>
  <c r="F50" i="8"/>
  <c r="D48" i="8"/>
  <c r="E48" i="8" s="1"/>
  <c r="G48" i="8" s="1"/>
  <c r="C49" i="8" s="1"/>
  <c r="D48" i="7"/>
  <c r="E48" i="7" s="1"/>
  <c r="G48" i="7" s="1"/>
  <c r="C49" i="7" s="1"/>
  <c r="F49" i="7"/>
  <c r="D51" i="5" l="1"/>
  <c r="F52" i="5"/>
  <c r="E51" i="5"/>
  <c r="G51" i="5" s="1"/>
  <c r="C52" i="5" s="1"/>
  <c r="D49" i="8"/>
  <c r="E49" i="8" s="1"/>
  <c r="G49" i="8" s="1"/>
  <c r="C50" i="8" s="1"/>
  <c r="F51" i="8"/>
  <c r="D49" i="7"/>
  <c r="E49" i="7" s="1"/>
  <c r="G49" i="7" s="1"/>
  <c r="C50" i="7" s="1"/>
  <c r="F50" i="7"/>
  <c r="D52" i="5" l="1"/>
  <c r="E52" i="5" s="1"/>
  <c r="G52" i="5" s="1"/>
  <c r="C53" i="5" s="1"/>
  <c r="F53" i="5"/>
  <c r="D50" i="8"/>
  <c r="E50" i="8" s="1"/>
  <c r="G50" i="8" s="1"/>
  <c r="C51" i="8" s="1"/>
  <c r="F52" i="8"/>
  <c r="D50" i="7"/>
  <c r="E50" i="7" s="1"/>
  <c r="G50" i="7" s="1"/>
  <c r="C51" i="7" s="1"/>
  <c r="F51" i="7"/>
  <c r="D53" i="5" l="1"/>
  <c r="E53" i="5" s="1"/>
  <c r="G53" i="5" s="1"/>
  <c r="C54" i="5" s="1"/>
  <c r="F54" i="5"/>
  <c r="D51" i="8"/>
  <c r="E51" i="8" s="1"/>
  <c r="G51" i="8" s="1"/>
  <c r="C52" i="8" s="1"/>
  <c r="F53" i="8"/>
  <c r="D51" i="7"/>
  <c r="E51" i="7" s="1"/>
  <c r="G51" i="7" s="1"/>
  <c r="C52" i="7" s="1"/>
  <c r="F52" i="7"/>
  <c r="D54" i="5" l="1"/>
  <c r="F55" i="5"/>
  <c r="E54" i="5"/>
  <c r="G54" i="5" s="1"/>
  <c r="C55" i="5" s="1"/>
  <c r="D52" i="8"/>
  <c r="E52" i="8" s="1"/>
  <c r="G52" i="8" s="1"/>
  <c r="C53" i="8" s="1"/>
  <c r="F54" i="8"/>
  <c r="D52" i="7"/>
  <c r="E52" i="7" s="1"/>
  <c r="G52" i="7" s="1"/>
  <c r="C53" i="7" s="1"/>
  <c r="F53" i="7"/>
  <c r="D55" i="5" l="1"/>
  <c r="E55" i="5" s="1"/>
  <c r="G55" i="5" s="1"/>
  <c r="C56" i="5" s="1"/>
  <c r="F56" i="5"/>
  <c r="D53" i="8"/>
  <c r="E53" i="8" s="1"/>
  <c r="G53" i="8" s="1"/>
  <c r="C54" i="8" s="1"/>
  <c r="F55" i="8"/>
  <c r="D53" i="7"/>
  <c r="E53" i="7" s="1"/>
  <c r="G53" i="7" s="1"/>
  <c r="C54" i="7" s="1"/>
  <c r="F54" i="7"/>
  <c r="D56" i="5" l="1"/>
  <c r="E56" i="5" s="1"/>
  <c r="G56" i="5" s="1"/>
  <c r="C57" i="5" s="1"/>
  <c r="F57" i="5"/>
  <c r="D54" i="8"/>
  <c r="E54" i="8" s="1"/>
  <c r="G54" i="8" s="1"/>
  <c r="C55" i="8" s="1"/>
  <c r="F56" i="8"/>
  <c r="D54" i="7"/>
  <c r="E54" i="7" s="1"/>
  <c r="G54" i="7" s="1"/>
  <c r="C55" i="7" s="1"/>
  <c r="F55" i="7"/>
  <c r="D57" i="5" l="1"/>
  <c r="E57" i="5" s="1"/>
  <c r="G57" i="5" s="1"/>
  <c r="C58" i="5" s="1"/>
  <c r="F58" i="5"/>
  <c r="D55" i="8"/>
  <c r="E55" i="8" s="1"/>
  <c r="G55" i="8" s="1"/>
  <c r="C56" i="8" s="1"/>
  <c r="F57" i="8"/>
  <c r="D55" i="7"/>
  <c r="E55" i="7" s="1"/>
  <c r="G55" i="7" s="1"/>
  <c r="C56" i="7" s="1"/>
  <c r="F56" i="7"/>
  <c r="D58" i="5" l="1"/>
  <c r="E58" i="5" s="1"/>
  <c r="G58" i="5" s="1"/>
  <c r="C59" i="5" s="1"/>
  <c r="F59" i="5"/>
  <c r="D56" i="8"/>
  <c r="E56" i="8" s="1"/>
  <c r="G56" i="8" s="1"/>
  <c r="C57" i="8" s="1"/>
  <c r="F58" i="8"/>
  <c r="D56" i="7"/>
  <c r="E56" i="7" s="1"/>
  <c r="G56" i="7" s="1"/>
  <c r="C57" i="7" s="1"/>
  <c r="F57" i="7"/>
  <c r="D59" i="5" l="1"/>
  <c r="E59" i="5" s="1"/>
  <c r="G59" i="5" s="1"/>
  <c r="C60" i="5" s="1"/>
  <c r="F60" i="5"/>
  <c r="D57" i="8"/>
  <c r="E57" i="8" s="1"/>
  <c r="G57" i="8" s="1"/>
  <c r="C58" i="8" s="1"/>
  <c r="F59" i="8"/>
  <c r="D57" i="7"/>
  <c r="E57" i="7" s="1"/>
  <c r="G57" i="7" s="1"/>
  <c r="C58" i="7" s="1"/>
  <c r="F58" i="7"/>
  <c r="D60" i="5" l="1"/>
  <c r="E60" i="5" s="1"/>
  <c r="G60" i="5" s="1"/>
  <c r="C61" i="5" s="1"/>
  <c r="F61" i="5"/>
  <c r="D58" i="8"/>
  <c r="E58" i="8" s="1"/>
  <c r="G58" i="8" s="1"/>
  <c r="C59" i="8" s="1"/>
  <c r="F60" i="8"/>
  <c r="D58" i="7"/>
  <c r="E58" i="7" s="1"/>
  <c r="G58" i="7" s="1"/>
  <c r="C59" i="7" s="1"/>
  <c r="F59" i="7"/>
  <c r="D61" i="5" l="1"/>
  <c r="E61" i="5" s="1"/>
  <c r="G61" i="5" s="1"/>
  <c r="C62" i="5" s="1"/>
  <c r="F62" i="5"/>
  <c r="D59" i="8"/>
  <c r="E59" i="8" s="1"/>
  <c r="G59" i="8" s="1"/>
  <c r="C60" i="8" s="1"/>
  <c r="F61" i="8"/>
  <c r="D59" i="7"/>
  <c r="E59" i="7" s="1"/>
  <c r="G59" i="7" s="1"/>
  <c r="C60" i="7" s="1"/>
  <c r="F60" i="7"/>
  <c r="D62" i="5" l="1"/>
  <c r="E62" i="5" s="1"/>
  <c r="G62" i="5" s="1"/>
  <c r="C63" i="5" s="1"/>
  <c r="F63" i="5"/>
  <c r="D60" i="8"/>
  <c r="E60" i="8" s="1"/>
  <c r="G60" i="8" s="1"/>
  <c r="C61" i="8" s="1"/>
  <c r="F62" i="8"/>
  <c r="D60" i="7"/>
  <c r="E60" i="7" s="1"/>
  <c r="G60" i="7" s="1"/>
  <c r="C61" i="7" s="1"/>
  <c r="F61" i="7"/>
  <c r="D63" i="5" l="1"/>
  <c r="E63" i="5" s="1"/>
  <c r="G63" i="5" s="1"/>
  <c r="C64" i="5" s="1"/>
  <c r="F64" i="5"/>
  <c r="F63" i="8"/>
  <c r="D61" i="8"/>
  <c r="E61" i="8" s="1"/>
  <c r="G61" i="8" s="1"/>
  <c r="C62" i="8" s="1"/>
  <c r="D61" i="7"/>
  <c r="E61" i="7" s="1"/>
  <c r="G61" i="7" s="1"/>
  <c r="C62" i="7" s="1"/>
  <c r="F62" i="7"/>
  <c r="D64" i="5" l="1"/>
  <c r="E64" i="5" s="1"/>
  <c r="G64" i="5" s="1"/>
  <c r="C65" i="5" s="1"/>
  <c r="F65" i="5"/>
  <c r="D62" i="8"/>
  <c r="E62" i="8" s="1"/>
  <c r="G62" i="8" s="1"/>
  <c r="C63" i="8" s="1"/>
  <c r="F64" i="8"/>
  <c r="D62" i="7"/>
  <c r="E62" i="7" s="1"/>
  <c r="G62" i="7" s="1"/>
  <c r="C63" i="7" s="1"/>
  <c r="F63" i="7"/>
  <c r="D65" i="5" l="1"/>
  <c r="E65" i="5" s="1"/>
  <c r="G65" i="5" s="1"/>
  <c r="C66" i="5" s="1"/>
  <c r="F66" i="5"/>
  <c r="D63" i="8"/>
  <c r="E63" i="8" s="1"/>
  <c r="G63" i="8" s="1"/>
  <c r="C64" i="8" s="1"/>
  <c r="F65" i="8"/>
  <c r="D63" i="7"/>
  <c r="E63" i="7" s="1"/>
  <c r="G63" i="7" s="1"/>
  <c r="C64" i="7" s="1"/>
  <c r="F64" i="7"/>
  <c r="D66" i="5" l="1"/>
  <c r="E66" i="5" s="1"/>
  <c r="G66" i="5" s="1"/>
  <c r="C67" i="5" s="1"/>
  <c r="F67" i="5"/>
  <c r="D64" i="8"/>
  <c r="E64" i="8" s="1"/>
  <c r="G64" i="8" s="1"/>
  <c r="C65" i="8" s="1"/>
  <c r="F66" i="8"/>
  <c r="D64" i="7"/>
  <c r="E64" i="7" s="1"/>
  <c r="G64" i="7" s="1"/>
  <c r="C65" i="7" s="1"/>
  <c r="F65" i="7"/>
  <c r="D67" i="5" l="1"/>
  <c r="F68" i="5"/>
  <c r="E67" i="5"/>
  <c r="G67" i="5" s="1"/>
  <c r="C68" i="5" s="1"/>
  <c r="D65" i="8"/>
  <c r="E65" i="8" s="1"/>
  <c r="G65" i="8" s="1"/>
  <c r="C66" i="8" s="1"/>
  <c r="F67" i="8"/>
  <c r="D65" i="7"/>
  <c r="E65" i="7" s="1"/>
  <c r="G65" i="7" s="1"/>
  <c r="C66" i="7" s="1"/>
  <c r="F66" i="7"/>
  <c r="D68" i="5" l="1"/>
  <c r="E68" i="5" s="1"/>
  <c r="G68" i="5" s="1"/>
  <c r="C69" i="5" s="1"/>
  <c r="F69" i="5"/>
  <c r="D66" i="8"/>
  <c r="E66" i="8" s="1"/>
  <c r="G66" i="8" s="1"/>
  <c r="C67" i="8" s="1"/>
  <c r="F68" i="8"/>
  <c r="D66" i="7"/>
  <c r="E66" i="7" s="1"/>
  <c r="G66" i="7" s="1"/>
  <c r="C67" i="7" s="1"/>
  <c r="F67" i="7"/>
  <c r="D69" i="5" l="1"/>
  <c r="E69" i="5" s="1"/>
  <c r="G69" i="5" s="1"/>
  <c r="C70" i="5" s="1"/>
  <c r="F70" i="5"/>
  <c r="D67" i="8"/>
  <c r="E67" i="8" s="1"/>
  <c r="G67" i="8" s="1"/>
  <c r="C68" i="8" s="1"/>
  <c r="F69" i="8"/>
  <c r="D67" i="7"/>
  <c r="E67" i="7" s="1"/>
  <c r="G67" i="7" s="1"/>
  <c r="C68" i="7" s="1"/>
  <c r="F68" i="7"/>
  <c r="D70" i="5" l="1"/>
  <c r="E70" i="5" s="1"/>
  <c r="G70" i="5" s="1"/>
  <c r="C71" i="5" s="1"/>
  <c r="F71" i="5"/>
  <c r="D68" i="8"/>
  <c r="E68" i="8" s="1"/>
  <c r="G68" i="8" s="1"/>
  <c r="C69" i="8" s="1"/>
  <c r="F70" i="8"/>
  <c r="D68" i="7"/>
  <c r="E68" i="7" s="1"/>
  <c r="G68" i="7" s="1"/>
  <c r="C69" i="7" s="1"/>
  <c r="F69" i="7"/>
  <c r="D71" i="5" l="1"/>
  <c r="E71" i="5" s="1"/>
  <c r="G71" i="5" s="1"/>
  <c r="C72" i="5" s="1"/>
  <c r="F72" i="5"/>
  <c r="D69" i="8"/>
  <c r="E69" i="8" s="1"/>
  <c r="G69" i="8" s="1"/>
  <c r="C70" i="8" s="1"/>
  <c r="F71" i="8"/>
  <c r="D69" i="7"/>
  <c r="E69" i="7" s="1"/>
  <c r="G69" i="7" s="1"/>
  <c r="C70" i="7" s="1"/>
  <c r="F70" i="7"/>
  <c r="D72" i="5" l="1"/>
  <c r="E72" i="5" s="1"/>
  <c r="G72" i="5" s="1"/>
  <c r="C73" i="5" s="1"/>
  <c r="F73" i="5"/>
  <c r="D70" i="8"/>
  <c r="E70" i="8" s="1"/>
  <c r="G70" i="8" s="1"/>
  <c r="C71" i="8" s="1"/>
  <c r="F72" i="8"/>
  <c r="D70" i="7"/>
  <c r="E70" i="7" s="1"/>
  <c r="G70" i="7" s="1"/>
  <c r="C71" i="7" s="1"/>
  <c r="F71" i="7"/>
  <c r="D73" i="5" l="1"/>
  <c r="E73" i="5" s="1"/>
  <c r="G73" i="5" s="1"/>
  <c r="C74" i="5" s="1"/>
  <c r="F74" i="5"/>
  <c r="D71" i="8"/>
  <c r="E71" i="8" s="1"/>
  <c r="G71" i="8" s="1"/>
  <c r="C72" i="8" s="1"/>
  <c r="F73" i="8"/>
  <c r="D71" i="7"/>
  <c r="E71" i="7" s="1"/>
  <c r="G71" i="7" s="1"/>
  <c r="C72" i="7" s="1"/>
  <c r="F72" i="7"/>
  <c r="D74" i="5" l="1"/>
  <c r="E74" i="5" s="1"/>
  <c r="G74" i="5" s="1"/>
  <c r="C75" i="5" s="1"/>
  <c r="F75" i="5"/>
  <c r="D72" i="8"/>
  <c r="E72" i="8" s="1"/>
  <c r="G72" i="8" s="1"/>
  <c r="C73" i="8" s="1"/>
  <c r="D73" i="8" s="1"/>
  <c r="E73" i="8" s="1"/>
  <c r="D72" i="7"/>
  <c r="E72" i="7" s="1"/>
  <c r="G72" i="7" s="1"/>
  <c r="C73" i="7" s="1"/>
  <c r="F73" i="7"/>
  <c r="D75" i="5" l="1"/>
  <c r="E75" i="5" s="1"/>
  <c r="G75" i="5" s="1"/>
  <c r="C76" i="5" s="1"/>
  <c r="F76" i="5"/>
  <c r="D73" i="7"/>
  <c r="E73" i="7" s="1"/>
  <c r="G73" i="7" s="1"/>
  <c r="C74" i="7" s="1"/>
  <c r="F74" i="7"/>
  <c r="D76" i="5" l="1"/>
  <c r="E76" i="5" s="1"/>
  <c r="G76" i="5" s="1"/>
  <c r="C77" i="5" s="1"/>
  <c r="F77" i="5"/>
  <c r="D74" i="7"/>
  <c r="E74" i="7" s="1"/>
  <c r="G74" i="7" s="1"/>
  <c r="C75" i="7" s="1"/>
  <c r="F75" i="7"/>
  <c r="D77" i="5" l="1"/>
  <c r="F78" i="5"/>
  <c r="E77" i="5"/>
  <c r="G77" i="5" s="1"/>
  <c r="C78" i="5" s="1"/>
  <c r="D75" i="7"/>
  <c r="E75" i="7" s="1"/>
  <c r="G75" i="7" s="1"/>
  <c r="C76" i="7" s="1"/>
  <c r="F76" i="7"/>
  <c r="D78" i="5" l="1"/>
  <c r="E78" i="5" s="1"/>
  <c r="G78" i="5" s="1"/>
  <c r="C79" i="5" s="1"/>
  <c r="F79" i="5"/>
  <c r="D76" i="7"/>
  <c r="E76" i="7" s="1"/>
  <c r="G76" i="7" s="1"/>
  <c r="C77" i="7" s="1"/>
  <c r="F77" i="7"/>
  <c r="D79" i="5" l="1"/>
  <c r="E79" i="5" s="1"/>
  <c r="G79" i="5" s="1"/>
  <c r="C80" i="5" s="1"/>
  <c r="F80" i="5"/>
  <c r="D77" i="7"/>
  <c r="E77" i="7" s="1"/>
  <c r="G77" i="7" s="1"/>
  <c r="C78" i="7" s="1"/>
  <c r="F78" i="7"/>
  <c r="D80" i="5" l="1"/>
  <c r="E80" i="5" s="1"/>
  <c r="G80" i="5" s="1"/>
  <c r="C81" i="5" s="1"/>
  <c r="F81" i="5"/>
  <c r="D78" i="7"/>
  <c r="E78" i="7" s="1"/>
  <c r="G78" i="7" s="1"/>
  <c r="C79" i="7" s="1"/>
  <c r="F79" i="7"/>
  <c r="D81" i="5" l="1"/>
  <c r="E81" i="5" s="1"/>
  <c r="G81" i="5" s="1"/>
  <c r="C82" i="5" s="1"/>
  <c r="F82" i="5"/>
  <c r="D79" i="7"/>
  <c r="E79" i="7" s="1"/>
  <c r="G79" i="7" s="1"/>
  <c r="C80" i="7" s="1"/>
  <c r="F80" i="7"/>
  <c r="D82" i="5" l="1"/>
  <c r="E82" i="5" s="1"/>
  <c r="G82" i="5" s="1"/>
  <c r="C83" i="5" s="1"/>
  <c r="F83" i="5"/>
  <c r="D80" i="7"/>
  <c r="E80" i="7" s="1"/>
  <c r="G80" i="7" s="1"/>
  <c r="C81" i="7" s="1"/>
  <c r="F81" i="7"/>
  <c r="D83" i="5" l="1"/>
  <c r="F84" i="5"/>
  <c r="E83" i="5"/>
  <c r="G83" i="5" s="1"/>
  <c r="C84" i="5" s="1"/>
  <c r="D81" i="7"/>
  <c r="E81" i="7" s="1"/>
  <c r="G81" i="7" s="1"/>
  <c r="C82" i="7" s="1"/>
  <c r="F82" i="7"/>
  <c r="D84" i="5" l="1"/>
  <c r="E84" i="5" s="1"/>
  <c r="G84" i="5" s="1"/>
  <c r="C85" i="5" s="1"/>
  <c r="F85" i="5"/>
  <c r="D82" i="7"/>
  <c r="E82" i="7" s="1"/>
  <c r="G82" i="7" s="1"/>
  <c r="C83" i="7" s="1"/>
  <c r="F83" i="7"/>
  <c r="D85" i="5" l="1"/>
  <c r="E85" i="5" s="1"/>
  <c r="G85" i="5" s="1"/>
  <c r="C86" i="5" s="1"/>
  <c r="F86" i="5"/>
  <c r="D83" i="7"/>
  <c r="E83" i="7" s="1"/>
  <c r="G83" i="7" s="1"/>
  <c r="C84" i="7" s="1"/>
  <c r="F84" i="7"/>
  <c r="D86" i="5" l="1"/>
  <c r="E86" i="5" s="1"/>
  <c r="G86" i="5" s="1"/>
  <c r="C87" i="5" s="1"/>
  <c r="F87" i="5"/>
  <c r="D84" i="7"/>
  <c r="E84" i="7" s="1"/>
  <c r="G84" i="7" s="1"/>
  <c r="C85" i="7" s="1"/>
  <c r="F85" i="7"/>
  <c r="D87" i="5" l="1"/>
  <c r="E87" i="5" s="1"/>
  <c r="G87" i="5" s="1"/>
  <c r="C88" i="5" s="1"/>
  <c r="F88" i="5"/>
  <c r="D85" i="7"/>
  <c r="E85" i="7" s="1"/>
  <c r="G85" i="7" s="1"/>
  <c r="C86" i="7" s="1"/>
  <c r="F86" i="7"/>
  <c r="D88" i="5" l="1"/>
  <c r="E88" i="5"/>
  <c r="G88" i="5" s="1"/>
  <c r="C89" i="5" s="1"/>
  <c r="F89" i="5"/>
  <c r="D86" i="7"/>
  <c r="E86" i="7" s="1"/>
  <c r="G86" i="7" s="1"/>
  <c r="C87" i="7" s="1"/>
  <c r="F87" i="7"/>
  <c r="D89" i="5" l="1"/>
  <c r="E89" i="5" s="1"/>
  <c r="G89" i="5" s="1"/>
  <c r="C90" i="5" s="1"/>
  <c r="F90" i="5"/>
  <c r="D87" i="7"/>
  <c r="E87" i="7" s="1"/>
  <c r="G87" i="7" s="1"/>
  <c r="C88" i="7" s="1"/>
  <c r="F88" i="7"/>
  <c r="D90" i="5" l="1"/>
  <c r="E90" i="5" s="1"/>
  <c r="G90" i="5" s="1"/>
  <c r="C91" i="5" s="1"/>
  <c r="F91" i="5"/>
  <c r="D88" i="7"/>
  <c r="E88" i="7" s="1"/>
  <c r="G88" i="7" s="1"/>
  <c r="C89" i="7" s="1"/>
  <c r="F89" i="7"/>
  <c r="D91" i="5" l="1"/>
  <c r="E91" i="5" s="1"/>
  <c r="G91" i="5" s="1"/>
  <c r="C92" i="5" s="1"/>
  <c r="F92" i="5"/>
  <c r="D89" i="7"/>
  <c r="E89" i="7" s="1"/>
  <c r="G89" i="7" s="1"/>
  <c r="C90" i="7" s="1"/>
  <c r="F90" i="7"/>
  <c r="D92" i="5" l="1"/>
  <c r="E92" i="5" s="1"/>
  <c r="G92" i="5" s="1"/>
  <c r="C93" i="5" s="1"/>
  <c r="F93" i="5"/>
  <c r="D90" i="7"/>
  <c r="E90" i="7" s="1"/>
  <c r="G90" i="7" s="1"/>
  <c r="C91" i="7" s="1"/>
  <c r="F91" i="7"/>
  <c r="D93" i="5" l="1"/>
  <c r="E93" i="5" s="1"/>
  <c r="G93" i="5" s="1"/>
  <c r="C94" i="5" s="1"/>
  <c r="F94" i="5"/>
  <c r="D91" i="7"/>
  <c r="E91" i="7" s="1"/>
  <c r="G91" i="7" s="1"/>
  <c r="C92" i="7" s="1"/>
  <c r="F92" i="7"/>
  <c r="D94" i="5" l="1"/>
  <c r="E94" i="5" s="1"/>
  <c r="G94" i="5" s="1"/>
  <c r="C95" i="5" s="1"/>
  <c r="F95" i="5"/>
  <c r="D92" i="7"/>
  <c r="E92" i="7" s="1"/>
  <c r="G92" i="7" s="1"/>
  <c r="C93" i="7" s="1"/>
  <c r="F93" i="7"/>
  <c r="D95" i="5" l="1"/>
  <c r="E95" i="5" s="1"/>
  <c r="G95" i="5" s="1"/>
  <c r="C96" i="5" s="1"/>
  <c r="F96" i="5"/>
  <c r="D93" i="7"/>
  <c r="E93" i="7" s="1"/>
  <c r="G93" i="7" s="1"/>
  <c r="C94" i="7" s="1"/>
  <c r="F94" i="7"/>
  <c r="D96" i="5" l="1"/>
  <c r="E96" i="5" s="1"/>
  <c r="G96" i="5" s="1"/>
  <c r="C97" i="5" s="1"/>
  <c r="F97" i="5"/>
  <c r="D94" i="7"/>
  <c r="E94" i="7" s="1"/>
  <c r="G94" i="7" s="1"/>
  <c r="C95" i="7" s="1"/>
  <c r="F95" i="7"/>
  <c r="D97" i="5" l="1"/>
  <c r="E97" i="5" s="1"/>
  <c r="G97" i="5" s="1"/>
  <c r="C98" i="5" s="1"/>
  <c r="F98" i="5"/>
  <c r="D95" i="7"/>
  <c r="E95" i="7" s="1"/>
  <c r="G95" i="7" s="1"/>
  <c r="C96" i="7" s="1"/>
  <c r="F96" i="7"/>
  <c r="D98" i="5" l="1"/>
  <c r="E98" i="5" s="1"/>
  <c r="G98" i="5" s="1"/>
  <c r="C99" i="5" s="1"/>
  <c r="F99" i="5"/>
  <c r="D96" i="7"/>
  <c r="E96" i="7" s="1"/>
  <c r="G96" i="7" s="1"/>
  <c r="C97" i="7" s="1"/>
  <c r="F97" i="7"/>
  <c r="D99" i="5" l="1"/>
  <c r="E99" i="5" s="1"/>
  <c r="G99" i="5" s="1"/>
  <c r="C100" i="5" s="1"/>
  <c r="F100" i="5"/>
  <c r="D97" i="7"/>
  <c r="E97" i="7" s="1"/>
  <c r="G97" i="7" s="1"/>
  <c r="C98" i="7" s="1"/>
  <c r="F98" i="7"/>
  <c r="D100" i="5" l="1"/>
  <c r="E100" i="5" s="1"/>
  <c r="G100" i="5" s="1"/>
  <c r="C101" i="5" s="1"/>
  <c r="F101" i="5"/>
  <c r="D98" i="7"/>
  <c r="E98" i="7" s="1"/>
  <c r="G98" i="7" s="1"/>
  <c r="C99" i="7" s="1"/>
  <c r="F99" i="7"/>
  <c r="D101" i="5" l="1"/>
  <c r="F102" i="5"/>
  <c r="E101" i="5"/>
  <c r="G101" i="5" s="1"/>
  <c r="C102" i="5" s="1"/>
  <c r="D99" i="7"/>
  <c r="E99" i="7" s="1"/>
  <c r="G99" i="7" s="1"/>
  <c r="C100" i="7" s="1"/>
  <c r="F100" i="7"/>
  <c r="D102" i="5" l="1"/>
  <c r="E102" i="5" s="1"/>
  <c r="G102" i="5" s="1"/>
  <c r="C103" i="5" s="1"/>
  <c r="F103" i="5"/>
  <c r="D100" i="7"/>
  <c r="E100" i="7" s="1"/>
  <c r="G100" i="7" s="1"/>
  <c r="C101" i="7" s="1"/>
  <c r="F101" i="7"/>
  <c r="D103" i="5" l="1"/>
  <c r="F104" i="5"/>
  <c r="E103" i="5"/>
  <c r="G103" i="5" s="1"/>
  <c r="C104" i="5" s="1"/>
  <c r="D101" i="7"/>
  <c r="E101" i="7" s="1"/>
  <c r="G101" i="7" s="1"/>
  <c r="C102" i="7" s="1"/>
  <c r="F102" i="7"/>
  <c r="D104" i="5" l="1"/>
  <c r="E104" i="5" s="1"/>
  <c r="G104" i="5" s="1"/>
  <c r="C105" i="5" s="1"/>
  <c r="F105" i="5"/>
  <c r="D102" i="7"/>
  <c r="E102" i="7" s="1"/>
  <c r="G102" i="7" s="1"/>
  <c r="C103" i="7" s="1"/>
  <c r="F103" i="7"/>
  <c r="D105" i="5" l="1"/>
  <c r="E105" i="5" s="1"/>
  <c r="G105" i="5" s="1"/>
  <c r="C106" i="5" s="1"/>
  <c r="F106" i="5"/>
  <c r="D103" i="7"/>
  <c r="E103" i="7" s="1"/>
  <c r="G103" i="7" s="1"/>
  <c r="C104" i="7" s="1"/>
  <c r="F104" i="7"/>
  <c r="D106" i="5" l="1"/>
  <c r="E106" i="5" s="1"/>
  <c r="G106" i="5" s="1"/>
  <c r="C107" i="5" s="1"/>
  <c r="F107" i="5"/>
  <c r="D104" i="7"/>
  <c r="E104" i="7" s="1"/>
  <c r="G104" i="7" s="1"/>
  <c r="C105" i="7" s="1"/>
  <c r="F105" i="7"/>
  <c r="D107" i="5" l="1"/>
  <c r="E107" i="5" s="1"/>
  <c r="G107" i="5" s="1"/>
  <c r="C108" i="5" s="1"/>
  <c r="F108" i="5"/>
  <c r="D105" i="7"/>
  <c r="E105" i="7" s="1"/>
  <c r="G105" i="7" s="1"/>
  <c r="C106" i="7" s="1"/>
  <c r="F106" i="7"/>
  <c r="D108" i="5" l="1"/>
  <c r="E108" i="5" s="1"/>
  <c r="G108" i="5" s="1"/>
  <c r="C109" i="5" s="1"/>
  <c r="F109" i="5"/>
  <c r="D106" i="7"/>
  <c r="E106" i="7" s="1"/>
  <c r="G106" i="7" s="1"/>
  <c r="C107" i="7" s="1"/>
  <c r="F107" i="7"/>
  <c r="D109" i="5" l="1"/>
  <c r="E109" i="5" s="1"/>
  <c r="G109" i="5" s="1"/>
  <c r="C110" i="5" s="1"/>
  <c r="F110" i="5"/>
  <c r="D107" i="7"/>
  <c r="E107" i="7" s="1"/>
  <c r="G107" i="7" s="1"/>
  <c r="C108" i="7" s="1"/>
  <c r="F108" i="7"/>
  <c r="D110" i="5" l="1"/>
  <c r="E110" i="5" s="1"/>
  <c r="G110" i="5" s="1"/>
  <c r="C111" i="5" s="1"/>
  <c r="F111" i="5"/>
  <c r="D108" i="7"/>
  <c r="E108" i="7" s="1"/>
  <c r="G108" i="7" s="1"/>
  <c r="C109" i="7" s="1"/>
  <c r="F109" i="7"/>
  <c r="D111" i="5" l="1"/>
  <c r="E111" i="5" s="1"/>
  <c r="G111" i="5" s="1"/>
  <c r="C112" i="5" s="1"/>
  <c r="F112" i="5"/>
  <c r="D109" i="7"/>
  <c r="E109" i="7" s="1"/>
  <c r="G109" i="7" s="1"/>
  <c r="C110" i="7" s="1"/>
  <c r="F110" i="7"/>
  <c r="D112" i="5" l="1"/>
  <c r="E112" i="5" s="1"/>
  <c r="G112" i="5" s="1"/>
  <c r="C113" i="5" s="1"/>
  <c r="F113" i="5"/>
  <c r="D110" i="7"/>
  <c r="E110" i="7" s="1"/>
  <c r="G110" i="7" s="1"/>
  <c r="C111" i="7" s="1"/>
  <c r="F111" i="7"/>
  <c r="D113" i="5" l="1"/>
  <c r="E113" i="5" s="1"/>
  <c r="G113" i="5" s="1"/>
  <c r="C114" i="5" s="1"/>
  <c r="F114" i="5"/>
  <c r="D111" i="7"/>
  <c r="E111" i="7" s="1"/>
  <c r="G111" i="7" s="1"/>
  <c r="C112" i="7" s="1"/>
  <c r="F112" i="7"/>
  <c r="D114" i="5" l="1"/>
  <c r="E114" i="5" s="1"/>
  <c r="G114" i="5" s="1"/>
  <c r="C115" i="5" s="1"/>
  <c r="F115" i="5"/>
  <c r="D112" i="7"/>
  <c r="E112" i="7" s="1"/>
  <c r="G112" i="7" s="1"/>
  <c r="C113" i="7" s="1"/>
  <c r="F113" i="7"/>
  <c r="D115" i="5" l="1"/>
  <c r="E115" i="5" s="1"/>
  <c r="G115" i="5" s="1"/>
  <c r="C116" i="5" s="1"/>
  <c r="F116" i="5"/>
  <c r="D113" i="7"/>
  <c r="E113" i="7" s="1"/>
  <c r="G113" i="7" s="1"/>
  <c r="C114" i="7" s="1"/>
  <c r="F114" i="7"/>
  <c r="D116" i="5" l="1"/>
  <c r="E116" i="5" s="1"/>
  <c r="G116" i="5" s="1"/>
  <c r="C117" i="5" s="1"/>
  <c r="F117" i="5"/>
  <c r="D114" i="7"/>
  <c r="E114" i="7" s="1"/>
  <c r="G114" i="7" s="1"/>
  <c r="C115" i="7" s="1"/>
  <c r="F115" i="7"/>
  <c r="D117" i="5" l="1"/>
  <c r="E117" i="5" s="1"/>
  <c r="G117" i="5" s="1"/>
  <c r="C118" i="5" s="1"/>
  <c r="F118" i="5"/>
  <c r="D115" i="7"/>
  <c r="E115" i="7" s="1"/>
  <c r="G115" i="7" s="1"/>
  <c r="C116" i="7" s="1"/>
  <c r="F116" i="7"/>
  <c r="D118" i="5" l="1"/>
  <c r="E118" i="5" s="1"/>
  <c r="G118" i="5" s="1"/>
  <c r="C119" i="5" s="1"/>
  <c r="F119" i="5"/>
  <c r="D116" i="7"/>
  <c r="E116" i="7" s="1"/>
  <c r="G116" i="7" s="1"/>
  <c r="C117" i="7" s="1"/>
  <c r="F117" i="7"/>
  <c r="D119" i="5" l="1"/>
  <c r="F120" i="5"/>
  <c r="E119" i="5"/>
  <c r="G119" i="5" s="1"/>
  <c r="C120" i="5" s="1"/>
  <c r="D117" i="7"/>
  <c r="E117" i="7" s="1"/>
  <c r="G117" i="7" s="1"/>
  <c r="C118" i="7" s="1"/>
  <c r="F118" i="7"/>
  <c r="D120" i="5" l="1"/>
  <c r="E120" i="5" s="1"/>
  <c r="G120" i="5" s="1"/>
  <c r="C121" i="5" s="1"/>
  <c r="F121" i="5"/>
  <c r="D118" i="7"/>
  <c r="E118" i="7" s="1"/>
  <c r="G118" i="7" s="1"/>
  <c r="C119" i="7" s="1"/>
  <c r="F119" i="7"/>
  <c r="D121" i="5" l="1"/>
  <c r="E121" i="5" s="1"/>
  <c r="G121" i="5" s="1"/>
  <c r="C122" i="5" s="1"/>
  <c r="F122" i="5"/>
  <c r="D119" i="7"/>
  <c r="E119" i="7" s="1"/>
  <c r="G119" i="7" s="1"/>
  <c r="C120" i="7" s="1"/>
  <c r="F120" i="7"/>
  <c r="D122" i="5" l="1"/>
  <c r="E122" i="5" s="1"/>
  <c r="G122" i="5" s="1"/>
  <c r="C123" i="5" s="1"/>
  <c r="F123" i="5"/>
  <c r="D120" i="7"/>
  <c r="E120" i="7" s="1"/>
  <c r="G120" i="7" s="1"/>
  <c r="C121" i="7" s="1"/>
  <c r="F121" i="7"/>
  <c r="D123" i="5" l="1"/>
  <c r="E123" i="5" s="1"/>
  <c r="G123" i="5" s="1"/>
  <c r="C124" i="5" s="1"/>
  <c r="F124" i="5"/>
  <c r="D121" i="7"/>
  <c r="E121" i="7" s="1"/>
  <c r="G121" i="7" s="1"/>
  <c r="C122" i="7" s="1"/>
  <c r="F122" i="7"/>
  <c r="D124" i="5" l="1"/>
  <c r="E124" i="5" s="1"/>
  <c r="G124" i="5" s="1"/>
  <c r="C125" i="5" s="1"/>
  <c r="F125" i="5"/>
  <c r="D122" i="7"/>
  <c r="E122" i="7" s="1"/>
  <c r="G122" i="7" s="1"/>
  <c r="C123" i="7" s="1"/>
  <c r="F123" i="7"/>
  <c r="D125" i="5" l="1"/>
  <c r="F126" i="5"/>
  <c r="E125" i="5"/>
  <c r="G125" i="5" s="1"/>
  <c r="C126" i="5" s="1"/>
  <c r="D123" i="7"/>
  <c r="E123" i="7" s="1"/>
  <c r="G123" i="7" s="1"/>
  <c r="C124" i="7" s="1"/>
  <c r="F124" i="7"/>
  <c r="D126" i="5" l="1"/>
  <c r="E126" i="5" s="1"/>
  <c r="G126" i="5" s="1"/>
  <c r="C127" i="5" s="1"/>
  <c r="F127" i="5"/>
  <c r="D124" i="7"/>
  <c r="E124" i="7" s="1"/>
  <c r="G124" i="7" s="1"/>
  <c r="C125" i="7" s="1"/>
  <c r="F125" i="7"/>
  <c r="D127" i="5" l="1"/>
  <c r="E127" i="5" s="1"/>
  <c r="G127" i="5" s="1"/>
  <c r="C128" i="5" s="1"/>
  <c r="F128" i="5"/>
  <c r="D125" i="7"/>
  <c r="E125" i="7" s="1"/>
  <c r="G125" i="7" s="1"/>
  <c r="C126" i="7" s="1"/>
  <c r="F126" i="7"/>
  <c r="D128" i="5" l="1"/>
  <c r="E128" i="5" s="1"/>
  <c r="G128" i="5" s="1"/>
  <c r="C129" i="5" s="1"/>
  <c r="F129" i="5"/>
  <c r="D126" i="7"/>
  <c r="E126" i="7" s="1"/>
  <c r="G126" i="7" s="1"/>
  <c r="C127" i="7" s="1"/>
  <c r="F127" i="7"/>
  <c r="D129" i="5" l="1"/>
  <c r="E129" i="5" s="1"/>
  <c r="G129" i="5" s="1"/>
  <c r="C130" i="5" s="1"/>
  <c r="F130" i="5"/>
  <c r="D127" i="7"/>
  <c r="E127" i="7" s="1"/>
  <c r="G127" i="7" s="1"/>
  <c r="C128" i="7" s="1"/>
  <c r="F128" i="7"/>
  <c r="D130" i="5" l="1"/>
  <c r="E130" i="5" s="1"/>
  <c r="G130" i="5" s="1"/>
  <c r="C131" i="5" s="1"/>
  <c r="F131" i="5"/>
  <c r="D128" i="7"/>
  <c r="E128" i="7" s="1"/>
  <c r="G128" i="7" s="1"/>
  <c r="C129" i="7" s="1"/>
  <c r="F129" i="7"/>
  <c r="D131" i="5" l="1"/>
  <c r="E131" i="5" s="1"/>
  <c r="G131" i="5" s="1"/>
  <c r="C132" i="5" s="1"/>
  <c r="F132" i="5"/>
  <c r="D129" i="7"/>
  <c r="E129" i="7" s="1"/>
  <c r="G129" i="7" s="1"/>
  <c r="C130" i="7" s="1"/>
  <c r="F130" i="7"/>
  <c r="D132" i="5" l="1"/>
  <c r="E132" i="5" s="1"/>
  <c r="G132" i="5" s="1"/>
  <c r="C133" i="5" s="1"/>
  <c r="F133" i="5"/>
  <c r="D130" i="7"/>
  <c r="E130" i="7" s="1"/>
  <c r="G130" i="7" s="1"/>
  <c r="C131" i="7" s="1"/>
  <c r="F131" i="7"/>
  <c r="D133" i="5" l="1"/>
  <c r="E133" i="5" s="1"/>
  <c r="G133" i="5" s="1"/>
  <c r="C134" i="5" s="1"/>
  <c r="F134" i="5"/>
  <c r="D131" i="7"/>
  <c r="E131" i="7" s="1"/>
  <c r="G131" i="7" s="1"/>
  <c r="C132" i="7" s="1"/>
  <c r="F132" i="7"/>
  <c r="D134" i="5" l="1"/>
  <c r="E134" i="5" s="1"/>
  <c r="G134" i="5" s="1"/>
  <c r="C135" i="5" s="1"/>
  <c r="F135" i="5"/>
  <c r="D132" i="7"/>
  <c r="E132" i="7" s="1"/>
  <c r="G132" i="7" s="1"/>
  <c r="C133" i="7" s="1"/>
  <c r="D133" i="7" s="1"/>
  <c r="F133" i="7"/>
  <c r="D135" i="5" l="1"/>
  <c r="F136" i="5"/>
  <c r="E135" i="5"/>
  <c r="G135" i="5" s="1"/>
  <c r="C136" i="5" s="1"/>
  <c r="E133" i="7"/>
  <c r="D136" i="5" l="1"/>
  <c r="E136" i="5" s="1"/>
  <c r="G136" i="5" s="1"/>
  <c r="C137" i="5" s="1"/>
  <c r="F137" i="5"/>
  <c r="D137" i="5" l="1"/>
  <c r="E137" i="5" s="1"/>
  <c r="G137" i="5" s="1"/>
  <c r="C138" i="5" s="1"/>
  <c r="F138" i="5"/>
  <c r="D138" i="5" l="1"/>
  <c r="E138" i="5" s="1"/>
  <c r="G138" i="5" s="1"/>
  <c r="C139" i="5" s="1"/>
  <c r="F139" i="5"/>
  <c r="D139" i="5" l="1"/>
  <c r="E139" i="5" s="1"/>
  <c r="G139" i="5" s="1"/>
  <c r="C140" i="5" s="1"/>
  <c r="F140" i="5"/>
  <c r="D140" i="5" l="1"/>
  <c r="F141" i="5"/>
  <c r="E140" i="5"/>
  <c r="G140" i="5" s="1"/>
  <c r="C141" i="5" s="1"/>
  <c r="D141" i="5" l="1"/>
  <c r="F142" i="5"/>
  <c r="E141" i="5"/>
  <c r="G141" i="5" s="1"/>
  <c r="C142" i="5" s="1"/>
  <c r="D142" i="5" l="1"/>
  <c r="E142" i="5" s="1"/>
  <c r="G142" i="5" s="1"/>
  <c r="C143" i="5" s="1"/>
  <c r="F143" i="5"/>
  <c r="D143" i="5" l="1"/>
  <c r="E143" i="5" s="1"/>
  <c r="G143" i="5" s="1"/>
  <c r="C144" i="5" s="1"/>
  <c r="F144" i="5"/>
  <c r="D144" i="5" l="1"/>
  <c r="E144" i="5" s="1"/>
  <c r="G144" i="5" s="1"/>
  <c r="C145" i="5" s="1"/>
  <c r="F145" i="5"/>
  <c r="D145" i="5" l="1"/>
  <c r="E145" i="5" s="1"/>
  <c r="G145" i="5" s="1"/>
  <c r="C146" i="5" s="1"/>
  <c r="F146" i="5"/>
  <c r="D146" i="5" l="1"/>
  <c r="F147" i="5"/>
  <c r="E146" i="5"/>
  <c r="G146" i="5" s="1"/>
  <c r="C147" i="5" s="1"/>
  <c r="D147" i="5" l="1"/>
  <c r="E147" i="5"/>
  <c r="G147" i="5" s="1"/>
  <c r="C148" i="5" s="1"/>
  <c r="F148" i="5"/>
  <c r="D148" i="5" l="1"/>
  <c r="E148" i="5" s="1"/>
  <c r="G148" i="5" s="1"/>
  <c r="C149" i="5" s="1"/>
  <c r="F149" i="5"/>
  <c r="D149" i="5" l="1"/>
  <c r="E149" i="5" s="1"/>
  <c r="G149" i="5" s="1"/>
  <c r="C150" i="5" s="1"/>
  <c r="F150" i="5"/>
  <c r="D150" i="5" l="1"/>
  <c r="E150" i="5" s="1"/>
  <c r="G150" i="5" s="1"/>
  <c r="C151" i="5" s="1"/>
  <c r="F151" i="5"/>
  <c r="D151" i="5" l="1"/>
  <c r="E151" i="5" s="1"/>
  <c r="G151" i="5" s="1"/>
  <c r="C152" i="5" s="1"/>
  <c r="F152" i="5"/>
  <c r="D152" i="5" l="1"/>
  <c r="E152" i="5" s="1"/>
  <c r="G152" i="5" s="1"/>
  <c r="C153" i="5" s="1"/>
  <c r="F153" i="5"/>
  <c r="D153" i="5" l="1"/>
  <c r="F154" i="5"/>
  <c r="E153" i="5"/>
  <c r="G153" i="5" s="1"/>
  <c r="C154" i="5" s="1"/>
  <c r="D154" i="5" l="1"/>
  <c r="E154" i="5" s="1"/>
  <c r="G154" i="5" s="1"/>
  <c r="C155" i="5" s="1"/>
  <c r="F155" i="5"/>
  <c r="D155" i="5" l="1"/>
  <c r="F156" i="5"/>
  <c r="E155" i="5"/>
  <c r="G155" i="5" s="1"/>
  <c r="C156" i="5" s="1"/>
  <c r="D156" i="5" l="1"/>
  <c r="E156" i="5" s="1"/>
  <c r="G156" i="5" s="1"/>
  <c r="C157" i="5" s="1"/>
  <c r="F157" i="5"/>
  <c r="D157" i="5" l="1"/>
  <c r="E157" i="5" s="1"/>
  <c r="G157" i="5" s="1"/>
  <c r="C158" i="5" s="1"/>
  <c r="F158" i="5"/>
  <c r="D158" i="5" l="1"/>
  <c r="F159" i="5"/>
  <c r="E158" i="5"/>
  <c r="G158" i="5" s="1"/>
  <c r="C159" i="5" s="1"/>
  <c r="D159" i="5" l="1"/>
  <c r="E159" i="5" s="1"/>
  <c r="G159" i="5" s="1"/>
  <c r="C160" i="5" s="1"/>
  <c r="F160" i="5"/>
  <c r="D160" i="5" l="1"/>
  <c r="E160" i="5" s="1"/>
  <c r="G160" i="5" s="1"/>
  <c r="C161" i="5" s="1"/>
  <c r="F161" i="5"/>
  <c r="D161" i="5" l="1"/>
  <c r="E161" i="5" s="1"/>
  <c r="G161" i="5" s="1"/>
  <c r="C162" i="5" s="1"/>
  <c r="F162" i="5"/>
  <c r="D162" i="5" l="1"/>
  <c r="E162" i="5" s="1"/>
  <c r="G162" i="5" s="1"/>
  <c r="C163" i="5" s="1"/>
  <c r="F163" i="5"/>
  <c r="D163" i="5" l="1"/>
  <c r="E163" i="5" s="1"/>
  <c r="G163" i="5" s="1"/>
  <c r="C164" i="5" s="1"/>
  <c r="F164" i="5"/>
  <c r="D164" i="5" l="1"/>
  <c r="E164" i="5" s="1"/>
  <c r="G164" i="5" s="1"/>
  <c r="C165" i="5" s="1"/>
  <c r="F165" i="5"/>
  <c r="D165" i="5" l="1"/>
  <c r="E165" i="5"/>
  <c r="G165" i="5" s="1"/>
  <c r="C166" i="5" s="1"/>
  <c r="F166" i="5"/>
  <c r="D166" i="5" l="1"/>
  <c r="E166" i="5" s="1"/>
  <c r="G166" i="5" s="1"/>
  <c r="C167" i="5" s="1"/>
  <c r="F167" i="5"/>
  <c r="D167" i="5" l="1"/>
  <c r="E167" i="5" s="1"/>
  <c r="G167" i="5" s="1"/>
  <c r="C168" i="5" s="1"/>
  <c r="F168" i="5"/>
  <c r="D168" i="5" l="1"/>
  <c r="E168" i="5"/>
  <c r="G168" i="5" s="1"/>
  <c r="C169" i="5" s="1"/>
  <c r="F169" i="5"/>
  <c r="D169" i="5" l="1"/>
  <c r="E169" i="5" s="1"/>
  <c r="G169" i="5" s="1"/>
  <c r="C170" i="5" s="1"/>
  <c r="F170" i="5"/>
  <c r="D170" i="5" l="1"/>
  <c r="E170" i="5" s="1"/>
  <c r="G170" i="5" s="1"/>
  <c r="C171" i="5" s="1"/>
  <c r="F171" i="5"/>
  <c r="D171" i="5" l="1"/>
  <c r="E171" i="5" s="1"/>
  <c r="G171" i="5" s="1"/>
  <c r="C172" i="5" s="1"/>
  <c r="F172" i="5"/>
  <c r="D172" i="5" l="1"/>
  <c r="E172" i="5" s="1"/>
  <c r="G172" i="5" s="1"/>
  <c r="C173" i="5" s="1"/>
  <c r="F173" i="5"/>
  <c r="D173" i="5" l="1"/>
  <c r="E173" i="5" s="1"/>
  <c r="G173" i="5" s="1"/>
  <c r="C174" i="5" s="1"/>
  <c r="F174" i="5"/>
  <c r="D174" i="5" l="1"/>
  <c r="E174" i="5" s="1"/>
  <c r="G174" i="5" s="1"/>
  <c r="C175" i="5" s="1"/>
  <c r="F175" i="5"/>
  <c r="D175" i="5" l="1"/>
  <c r="F176" i="5"/>
  <c r="E175" i="5"/>
  <c r="G175" i="5" s="1"/>
  <c r="C176" i="5" s="1"/>
  <c r="D176" i="5" l="1"/>
  <c r="F177" i="5"/>
  <c r="E176" i="5"/>
  <c r="G176" i="5" s="1"/>
  <c r="C177" i="5" s="1"/>
  <c r="D177" i="5" l="1"/>
  <c r="E177" i="5"/>
  <c r="G177" i="5" s="1"/>
  <c r="C178" i="5" s="1"/>
  <c r="F178" i="5"/>
  <c r="D178" i="5" l="1"/>
  <c r="E178" i="5" s="1"/>
  <c r="G178" i="5" s="1"/>
  <c r="C179" i="5" s="1"/>
  <c r="F179" i="5"/>
  <c r="D179" i="5" l="1"/>
  <c r="E179" i="5" s="1"/>
  <c r="G179" i="5" s="1"/>
  <c r="C180" i="5" s="1"/>
  <c r="F180" i="5"/>
  <c r="D180" i="5" l="1"/>
  <c r="F181" i="5"/>
  <c r="E180" i="5"/>
  <c r="G180" i="5" s="1"/>
  <c r="C181" i="5" s="1"/>
  <c r="D181" i="5" l="1"/>
  <c r="E181" i="5" s="1"/>
  <c r="G181" i="5" s="1"/>
  <c r="C182" i="5" s="1"/>
  <c r="F182" i="5"/>
  <c r="D182" i="5" l="1"/>
  <c r="F183" i="5"/>
  <c r="E182" i="5"/>
  <c r="G182" i="5" s="1"/>
  <c r="C183" i="5" s="1"/>
  <c r="D183" i="5" l="1"/>
  <c r="E183" i="5" s="1"/>
  <c r="G183" i="5" s="1"/>
  <c r="C184" i="5" s="1"/>
  <c r="F184" i="5"/>
  <c r="D184" i="5" l="1"/>
  <c r="E184" i="5"/>
  <c r="G184" i="5" s="1"/>
  <c r="C185" i="5" s="1"/>
  <c r="F185" i="5"/>
  <c r="D185" i="5" l="1"/>
  <c r="E185" i="5"/>
  <c r="G185" i="5" s="1"/>
  <c r="C186" i="5" s="1"/>
  <c r="F186" i="5"/>
  <c r="D186" i="5" l="1"/>
  <c r="F187" i="5"/>
  <c r="E186" i="5"/>
  <c r="G186" i="5" s="1"/>
  <c r="C187" i="5" s="1"/>
  <c r="D187" i="5" l="1"/>
  <c r="E187" i="5" s="1"/>
  <c r="G187" i="5" s="1"/>
  <c r="C188" i="5" s="1"/>
  <c r="F188" i="5"/>
  <c r="D188" i="5" l="1"/>
  <c r="E188" i="5" s="1"/>
  <c r="G188" i="5" s="1"/>
  <c r="C189" i="5" s="1"/>
  <c r="F189" i="5"/>
  <c r="D189" i="5" l="1"/>
  <c r="E189" i="5" s="1"/>
  <c r="G189" i="5" s="1"/>
  <c r="C190" i="5" s="1"/>
  <c r="F190" i="5"/>
  <c r="D190" i="5" l="1"/>
  <c r="F191" i="5"/>
  <c r="E190" i="5"/>
  <c r="G190" i="5" s="1"/>
  <c r="C191" i="5" s="1"/>
  <c r="D191" i="5" l="1"/>
  <c r="F192" i="5"/>
  <c r="E191" i="5"/>
  <c r="G191" i="5" s="1"/>
  <c r="C192" i="5" s="1"/>
  <c r="D192" i="5" l="1"/>
  <c r="F193" i="5"/>
  <c r="E192" i="5"/>
  <c r="G192" i="5" s="1"/>
  <c r="C193" i="5" s="1"/>
  <c r="D193" i="5" l="1"/>
  <c r="E193" i="5"/>
  <c r="G193" i="5" s="1"/>
  <c r="C194" i="5" s="1"/>
  <c r="F194" i="5"/>
  <c r="D194" i="5" l="1"/>
  <c r="F195" i="5"/>
  <c r="E194" i="5"/>
  <c r="G194" i="5" s="1"/>
  <c r="C195" i="5" s="1"/>
  <c r="D195" i="5" l="1"/>
  <c r="E195" i="5" s="1"/>
  <c r="G195" i="5" s="1"/>
  <c r="C196" i="5" s="1"/>
  <c r="F196" i="5"/>
  <c r="D196" i="5" l="1"/>
  <c r="E196" i="5" s="1"/>
  <c r="G196" i="5" s="1"/>
  <c r="C197" i="5" s="1"/>
  <c r="F197" i="5"/>
  <c r="D197" i="5" l="1"/>
  <c r="E197" i="5" s="1"/>
  <c r="G197" i="5" s="1"/>
  <c r="C198" i="5" s="1"/>
  <c r="F198" i="5"/>
  <c r="D198" i="5" l="1"/>
  <c r="F199" i="5"/>
  <c r="E198" i="5"/>
  <c r="G198" i="5" s="1"/>
  <c r="C199" i="5" s="1"/>
  <c r="F200" i="5" l="1"/>
  <c r="D199" i="5"/>
  <c r="E199" i="5" s="1"/>
  <c r="G199" i="5" s="1"/>
  <c r="C200" i="5" s="1"/>
  <c r="D200" i="5" l="1"/>
  <c r="E200" i="5" s="1"/>
  <c r="G200" i="5" s="1"/>
  <c r="C201" i="5" s="1"/>
  <c r="F201" i="5"/>
  <c r="D201" i="5" l="1"/>
  <c r="E201" i="5" s="1"/>
  <c r="G201" i="5" s="1"/>
  <c r="C202" i="5" s="1"/>
  <c r="F202" i="5"/>
  <c r="D202" i="5" l="1"/>
  <c r="E202" i="5" s="1"/>
  <c r="G202" i="5" s="1"/>
  <c r="C203" i="5" s="1"/>
  <c r="F203" i="5"/>
  <c r="D203" i="5" l="1"/>
  <c r="E203" i="5" s="1"/>
  <c r="G203" i="5" s="1"/>
  <c r="C204" i="5" s="1"/>
  <c r="F204" i="5"/>
  <c r="D204" i="5" l="1"/>
  <c r="E204" i="5" s="1"/>
  <c r="G204" i="5" s="1"/>
  <c r="C205" i="5" s="1"/>
  <c r="F205" i="5"/>
  <c r="D205" i="5" l="1"/>
  <c r="E205" i="5" s="1"/>
  <c r="G205" i="5" s="1"/>
  <c r="C206" i="5" s="1"/>
  <c r="F206" i="5"/>
  <c r="D206" i="5" l="1"/>
  <c r="E206" i="5" s="1"/>
  <c r="G206" i="5" s="1"/>
  <c r="C207" i="5" s="1"/>
  <c r="F207" i="5"/>
  <c r="D207" i="5" l="1"/>
  <c r="F208" i="5"/>
  <c r="E207" i="5"/>
  <c r="G207" i="5" s="1"/>
  <c r="C208" i="5" s="1"/>
  <c r="D208" i="5" l="1"/>
  <c r="E208" i="5"/>
  <c r="G208" i="5" s="1"/>
  <c r="C209" i="5" s="1"/>
  <c r="F209" i="5"/>
  <c r="D209" i="5" l="1"/>
  <c r="E209" i="5" s="1"/>
  <c r="G209" i="5" s="1"/>
  <c r="C210" i="5" s="1"/>
  <c r="F210" i="5"/>
  <c r="D210" i="5" l="1"/>
  <c r="E210" i="5"/>
  <c r="G210" i="5" s="1"/>
  <c r="C211" i="5" s="1"/>
  <c r="F211" i="5"/>
  <c r="D211" i="5" l="1"/>
  <c r="F212" i="5"/>
  <c r="E211" i="5"/>
  <c r="G211" i="5" s="1"/>
  <c r="C212" i="5" s="1"/>
  <c r="F213" i="5" l="1"/>
  <c r="D212" i="5"/>
  <c r="E212" i="5" s="1"/>
  <c r="G212" i="5" s="1"/>
  <c r="C213" i="5" s="1"/>
  <c r="D213" i="5" l="1"/>
  <c r="E213" i="5" s="1"/>
  <c r="G213" i="5" s="1"/>
  <c r="C214" i="5" s="1"/>
  <c r="F214" i="5"/>
  <c r="D214" i="5" l="1"/>
  <c r="E214" i="5" s="1"/>
  <c r="G214" i="5" s="1"/>
  <c r="C215" i="5" s="1"/>
  <c r="F215" i="5"/>
  <c r="D215" i="5" l="1"/>
  <c r="F216" i="5"/>
  <c r="E215" i="5"/>
  <c r="G215" i="5" s="1"/>
  <c r="C216" i="5" s="1"/>
  <c r="D216" i="5" l="1"/>
  <c r="E216" i="5" s="1"/>
  <c r="G216" i="5" s="1"/>
  <c r="C217" i="5" s="1"/>
  <c r="F217" i="5"/>
  <c r="D217" i="5" l="1"/>
  <c r="E217" i="5" s="1"/>
  <c r="G217" i="5" s="1"/>
  <c r="C218" i="5" s="1"/>
  <c r="F218" i="5"/>
  <c r="D218" i="5" l="1"/>
  <c r="E218" i="5" s="1"/>
  <c r="G218" i="5" s="1"/>
  <c r="C219" i="5" s="1"/>
  <c r="F219" i="5"/>
  <c r="D219" i="5" l="1"/>
  <c r="E219" i="5" s="1"/>
  <c r="G219" i="5" s="1"/>
  <c r="C220" i="5" s="1"/>
  <c r="F220" i="5"/>
  <c r="F221" i="5" l="1"/>
  <c r="D220" i="5"/>
  <c r="E220" i="5" s="1"/>
  <c r="G220" i="5" s="1"/>
  <c r="C221" i="5" s="1"/>
  <c r="D221" i="5" l="1"/>
  <c r="E221" i="5" s="1"/>
  <c r="G221" i="5" s="1"/>
  <c r="C222" i="5" s="1"/>
  <c r="F222" i="5"/>
  <c r="D222" i="5" l="1"/>
  <c r="E222" i="5" s="1"/>
  <c r="G222" i="5" s="1"/>
  <c r="C223" i="5" s="1"/>
  <c r="F223" i="5"/>
  <c r="D223" i="5" l="1"/>
  <c r="E223" i="5" s="1"/>
  <c r="G223" i="5" s="1"/>
  <c r="C224" i="5" s="1"/>
  <c r="F224" i="5"/>
  <c r="F225" i="5" l="1"/>
  <c r="D224" i="5"/>
  <c r="E224" i="5" s="1"/>
  <c r="G224" i="5" s="1"/>
  <c r="C225" i="5" s="1"/>
  <c r="D225" i="5" l="1"/>
  <c r="E225" i="5" s="1"/>
  <c r="G225" i="5" s="1"/>
  <c r="C226" i="5" s="1"/>
  <c r="F226" i="5"/>
  <c r="D226" i="5" l="1"/>
  <c r="E226" i="5" s="1"/>
  <c r="G226" i="5" s="1"/>
  <c r="C227" i="5" s="1"/>
  <c r="F227" i="5"/>
  <c r="D227" i="5" l="1"/>
  <c r="E227" i="5" s="1"/>
  <c r="G227" i="5" s="1"/>
  <c r="C228" i="5" s="1"/>
  <c r="F228" i="5"/>
  <c r="F229" i="5" l="1"/>
  <c r="D228" i="5"/>
  <c r="E228" i="5" s="1"/>
  <c r="G228" i="5" s="1"/>
  <c r="C229" i="5" s="1"/>
  <c r="D229" i="5" l="1"/>
  <c r="E229" i="5" s="1"/>
  <c r="G229" i="5" s="1"/>
  <c r="C230" i="5" s="1"/>
  <c r="F230" i="5"/>
  <c r="D230" i="5" l="1"/>
  <c r="F231" i="5"/>
  <c r="E230" i="5"/>
  <c r="G230" i="5" s="1"/>
  <c r="C231" i="5" s="1"/>
  <c r="D231" i="5" l="1"/>
  <c r="E231" i="5" s="1"/>
  <c r="G231" i="5" s="1"/>
  <c r="C232" i="5" s="1"/>
  <c r="F232" i="5"/>
  <c r="D232" i="5" l="1"/>
  <c r="E232" i="5" s="1"/>
  <c r="G232" i="5" s="1"/>
  <c r="C233" i="5" s="1"/>
  <c r="F233" i="5"/>
  <c r="D233" i="5" l="1"/>
  <c r="E233" i="5" s="1"/>
  <c r="G233" i="5" s="1"/>
  <c r="C234" i="5" s="1"/>
  <c r="F234" i="5"/>
  <c r="D234" i="5" l="1"/>
  <c r="E234" i="5" s="1"/>
  <c r="G234" i="5" s="1"/>
  <c r="C235" i="5" s="1"/>
  <c r="F235" i="5"/>
  <c r="D235" i="5" l="1"/>
  <c r="E235" i="5" s="1"/>
  <c r="G235" i="5" s="1"/>
  <c r="C236" i="5" s="1"/>
  <c r="F236" i="5"/>
  <c r="D236" i="5" l="1"/>
  <c r="E236" i="5" s="1"/>
  <c r="G236" i="5" s="1"/>
  <c r="C237" i="5" s="1"/>
  <c r="F237" i="5"/>
  <c r="D237" i="5" l="1"/>
  <c r="F238" i="5"/>
  <c r="E237" i="5"/>
  <c r="G237" i="5" s="1"/>
  <c r="C238" i="5" s="1"/>
  <c r="D238" i="5" l="1"/>
  <c r="E238" i="5" s="1"/>
  <c r="G238" i="5" s="1"/>
  <c r="C239" i="5" s="1"/>
  <c r="F239" i="5"/>
  <c r="D239" i="5" l="1"/>
  <c r="E239" i="5" s="1"/>
  <c r="G239" i="5" s="1"/>
  <c r="C240" i="5" s="1"/>
  <c r="F240" i="5"/>
  <c r="D240" i="5" l="1"/>
  <c r="E240" i="5" s="1"/>
  <c r="G240" i="5" s="1"/>
  <c r="C241" i="5" s="1"/>
  <c r="F241" i="5"/>
  <c r="D241" i="5" l="1"/>
  <c r="E241" i="5" s="1"/>
  <c r="G241" i="5" s="1"/>
  <c r="C242" i="5" s="1"/>
  <c r="F242" i="5"/>
  <c r="D242" i="5" l="1"/>
  <c r="F243" i="5"/>
  <c r="E242" i="5"/>
  <c r="G242" i="5" s="1"/>
  <c r="C243" i="5" s="1"/>
  <c r="D243" i="5" l="1"/>
  <c r="F244" i="5"/>
  <c r="E243" i="5"/>
  <c r="G243" i="5" s="1"/>
  <c r="C244" i="5" s="1"/>
  <c r="D244" i="5" l="1"/>
  <c r="E244" i="5" s="1"/>
  <c r="G244" i="5" s="1"/>
  <c r="C245" i="5" s="1"/>
  <c r="F245" i="5"/>
  <c r="D245" i="5" l="1"/>
  <c r="E245" i="5" s="1"/>
  <c r="G245" i="5" s="1"/>
  <c r="C246" i="5" s="1"/>
  <c r="F246" i="5"/>
  <c r="D246" i="5" l="1"/>
  <c r="E246" i="5" s="1"/>
  <c r="G246" i="5" s="1"/>
  <c r="C247" i="5" s="1"/>
  <c r="F247" i="5"/>
  <c r="D247" i="5" l="1"/>
  <c r="E247" i="5" s="1"/>
  <c r="G247" i="5" s="1"/>
  <c r="C248" i="5" s="1"/>
  <c r="F248" i="5"/>
  <c r="D248" i="5" l="1"/>
  <c r="E248" i="5" s="1"/>
  <c r="G248" i="5" s="1"/>
  <c r="C249" i="5" s="1"/>
  <c r="F249" i="5"/>
  <c r="D249" i="5" l="1"/>
  <c r="E249" i="5" s="1"/>
  <c r="G249" i="5" s="1"/>
  <c r="C250" i="5" s="1"/>
  <c r="F250" i="5"/>
  <c r="D250" i="5" l="1"/>
  <c r="E250" i="5" s="1"/>
  <c r="G250" i="5" s="1"/>
  <c r="C251" i="5" s="1"/>
  <c r="F251" i="5"/>
  <c r="D251" i="5" l="1"/>
  <c r="E251" i="5" s="1"/>
  <c r="G251" i="5" s="1"/>
  <c r="C252" i="5" s="1"/>
  <c r="F252" i="5"/>
  <c r="D252" i="5" l="1"/>
  <c r="F253" i="5"/>
  <c r="E252" i="5"/>
  <c r="G252" i="5" s="1"/>
  <c r="C253" i="5" s="1"/>
  <c r="D253" i="5" l="1"/>
  <c r="E253" i="5" s="1"/>
  <c r="G253" i="5" s="1"/>
  <c r="C254" i="5" s="1"/>
  <c r="F254" i="5"/>
  <c r="D254" i="5" l="1"/>
  <c r="E254" i="5" s="1"/>
  <c r="G254" i="5" s="1"/>
  <c r="C255" i="5" s="1"/>
  <c r="F255" i="5"/>
  <c r="D255" i="5" l="1"/>
  <c r="E255" i="5" s="1"/>
  <c r="G255" i="5" s="1"/>
  <c r="C256" i="5" s="1"/>
  <c r="F256" i="5"/>
  <c r="D256" i="5" l="1"/>
  <c r="E256" i="5" s="1"/>
  <c r="G256" i="5" s="1"/>
  <c r="C257" i="5" s="1"/>
  <c r="F257" i="5"/>
  <c r="D257" i="5" l="1"/>
  <c r="E257" i="5" s="1"/>
  <c r="G257" i="5" s="1"/>
  <c r="C258" i="5" s="1"/>
  <c r="F258" i="5"/>
  <c r="D258" i="5" l="1"/>
  <c r="E258" i="5" s="1"/>
  <c r="G258" i="5" s="1"/>
  <c r="C259" i="5" s="1"/>
  <c r="F259" i="5"/>
  <c r="D259" i="5" l="1"/>
  <c r="E259" i="5" s="1"/>
  <c r="G259" i="5" s="1"/>
  <c r="C260" i="5" s="1"/>
  <c r="F260" i="5"/>
  <c r="D260" i="5" l="1"/>
  <c r="E260" i="5" s="1"/>
  <c r="G260" i="5" s="1"/>
  <c r="C261" i="5" s="1"/>
  <c r="F261" i="5"/>
  <c r="D261" i="5" l="1"/>
  <c r="E261" i="5" s="1"/>
  <c r="G261" i="5" s="1"/>
  <c r="C262" i="5" s="1"/>
  <c r="F262" i="5"/>
  <c r="D262" i="5" l="1"/>
  <c r="E262" i="5" s="1"/>
  <c r="G262" i="5" s="1"/>
  <c r="C263" i="5" s="1"/>
  <c r="F263" i="5"/>
  <c r="D263" i="5" l="1"/>
  <c r="E263" i="5" s="1"/>
  <c r="G263" i="5" s="1"/>
  <c r="C264" i="5" s="1"/>
  <c r="F264" i="5"/>
  <c r="D264" i="5" l="1"/>
  <c r="E264" i="5" s="1"/>
  <c r="G264" i="5" s="1"/>
  <c r="C265" i="5" s="1"/>
  <c r="F265" i="5"/>
  <c r="D265" i="5" l="1"/>
  <c r="E265" i="5" s="1"/>
  <c r="G265" i="5" s="1"/>
  <c r="C266" i="5" s="1"/>
  <c r="F266" i="5"/>
  <c r="D266" i="5" l="1"/>
  <c r="E266" i="5" s="1"/>
  <c r="G266" i="5" s="1"/>
  <c r="C267" i="5" s="1"/>
  <c r="F267" i="5"/>
  <c r="D267" i="5" l="1"/>
  <c r="E267" i="5" s="1"/>
  <c r="G267" i="5" s="1"/>
  <c r="C268" i="5" s="1"/>
  <c r="F268" i="5"/>
  <c r="D268" i="5" l="1"/>
  <c r="E268" i="5" s="1"/>
  <c r="G268" i="5" s="1"/>
  <c r="C269" i="5" s="1"/>
  <c r="F269" i="5"/>
  <c r="D269" i="5" l="1"/>
  <c r="E269" i="5" s="1"/>
  <c r="G269" i="5" s="1"/>
  <c r="C270" i="5" s="1"/>
  <c r="F270" i="5"/>
  <c r="D270" i="5" l="1"/>
  <c r="E270" i="5" s="1"/>
  <c r="G270" i="5" s="1"/>
  <c r="C271" i="5" s="1"/>
  <c r="F271" i="5"/>
  <c r="D271" i="5" l="1"/>
  <c r="E271" i="5" s="1"/>
  <c r="G271" i="5" s="1"/>
  <c r="C272" i="5" s="1"/>
  <c r="F272" i="5"/>
  <c r="D272" i="5" l="1"/>
  <c r="E272" i="5" s="1"/>
  <c r="G272" i="5" s="1"/>
  <c r="C273" i="5" s="1"/>
  <c r="F273" i="5"/>
  <c r="D273" i="5" l="1"/>
  <c r="F274" i="5"/>
  <c r="E273" i="5"/>
  <c r="G273" i="5" s="1"/>
  <c r="C274" i="5" s="1"/>
  <c r="D274" i="5" l="1"/>
  <c r="E274" i="5" s="1"/>
  <c r="G274" i="5" s="1"/>
  <c r="C275" i="5" s="1"/>
  <c r="F275" i="5"/>
  <c r="D275" i="5" l="1"/>
  <c r="E275" i="5" s="1"/>
  <c r="G275" i="5" s="1"/>
  <c r="C276" i="5" s="1"/>
  <c r="F276" i="5"/>
  <c r="D276" i="5" l="1"/>
  <c r="E276" i="5" s="1"/>
  <c r="G276" i="5" s="1"/>
  <c r="C277" i="5" s="1"/>
  <c r="F277" i="5"/>
  <c r="D277" i="5" l="1"/>
  <c r="E277" i="5" s="1"/>
  <c r="G277" i="5" s="1"/>
  <c r="C278" i="5" s="1"/>
  <c r="F278" i="5"/>
  <c r="D278" i="5" l="1"/>
  <c r="E278" i="5" s="1"/>
  <c r="G278" i="5" s="1"/>
  <c r="C279" i="5" s="1"/>
  <c r="F279" i="5"/>
  <c r="D279" i="5" l="1"/>
  <c r="E279" i="5" s="1"/>
  <c r="G279" i="5" s="1"/>
  <c r="C280" i="5" s="1"/>
  <c r="F280" i="5"/>
  <c r="D280" i="5" l="1"/>
  <c r="E280" i="5" s="1"/>
  <c r="G280" i="5" s="1"/>
  <c r="C281" i="5" s="1"/>
  <c r="F281" i="5"/>
  <c r="D281" i="5" l="1"/>
  <c r="E281" i="5" s="1"/>
  <c r="G281" i="5" s="1"/>
  <c r="C282" i="5" s="1"/>
  <c r="F282" i="5"/>
  <c r="D282" i="5" l="1"/>
  <c r="E282" i="5" s="1"/>
  <c r="G282" i="5" s="1"/>
  <c r="C283" i="5" s="1"/>
  <c r="F283" i="5"/>
  <c r="D283" i="5" l="1"/>
  <c r="E283" i="5" s="1"/>
  <c r="G283" i="5" s="1"/>
  <c r="C284" i="5" s="1"/>
  <c r="F284" i="5"/>
  <c r="D284" i="5" l="1"/>
  <c r="E284" i="5" s="1"/>
  <c r="G284" i="5" s="1"/>
  <c r="C285" i="5" s="1"/>
  <c r="F285" i="5"/>
  <c r="D285" i="5" l="1"/>
  <c r="E285" i="5" s="1"/>
  <c r="G285" i="5" s="1"/>
  <c r="C286" i="5" s="1"/>
  <c r="F286" i="5"/>
  <c r="D286" i="5" l="1"/>
  <c r="E286" i="5" s="1"/>
  <c r="G286" i="5" s="1"/>
  <c r="C287" i="5" s="1"/>
  <c r="F287" i="5"/>
  <c r="D287" i="5" l="1"/>
  <c r="E287" i="5" s="1"/>
  <c r="G287" i="5" s="1"/>
  <c r="C288" i="5" s="1"/>
  <c r="F288" i="5"/>
  <c r="D288" i="5" l="1"/>
  <c r="E288" i="5" s="1"/>
  <c r="G288" i="5" s="1"/>
  <c r="C289" i="5" s="1"/>
  <c r="F289" i="5"/>
  <c r="D289" i="5" l="1"/>
  <c r="E289" i="5" s="1"/>
  <c r="G289" i="5" s="1"/>
  <c r="C290" i="5" s="1"/>
  <c r="F290" i="5"/>
  <c r="D290" i="5" l="1"/>
  <c r="F291" i="5"/>
  <c r="E290" i="5"/>
  <c r="G290" i="5" s="1"/>
  <c r="C291" i="5" s="1"/>
  <c r="F292" i="5" l="1"/>
  <c r="D291" i="5"/>
  <c r="E291" i="5" s="1"/>
  <c r="G291" i="5" s="1"/>
  <c r="C292" i="5" s="1"/>
  <c r="D292" i="5" l="1"/>
  <c r="E292" i="5" s="1"/>
  <c r="G292" i="5" s="1"/>
  <c r="C293" i="5" s="1"/>
  <c r="F293" i="5"/>
  <c r="D293" i="5" l="1"/>
  <c r="E293" i="5" s="1"/>
  <c r="G293" i="5" s="1"/>
  <c r="C294" i="5" s="1"/>
  <c r="F294" i="5"/>
  <c r="D294" i="5" l="1"/>
  <c r="E294" i="5" s="1"/>
  <c r="G294" i="5" s="1"/>
  <c r="C295" i="5" s="1"/>
  <c r="F295" i="5"/>
  <c r="F296" i="5" l="1"/>
  <c r="D295" i="5"/>
  <c r="E295" i="5" s="1"/>
  <c r="G295" i="5" s="1"/>
  <c r="C296" i="5" s="1"/>
  <c r="D296" i="5" l="1"/>
  <c r="E296" i="5" s="1"/>
  <c r="G296" i="5" s="1"/>
  <c r="C297" i="5" s="1"/>
  <c r="F297" i="5"/>
  <c r="D297" i="5" l="1"/>
  <c r="E297" i="5" s="1"/>
  <c r="G297" i="5" s="1"/>
  <c r="C298" i="5" s="1"/>
  <c r="F298" i="5"/>
  <c r="D298" i="5" l="1"/>
  <c r="F299" i="5"/>
  <c r="E298" i="5"/>
  <c r="G298" i="5" s="1"/>
  <c r="C299" i="5" s="1"/>
  <c r="F300" i="5" l="1"/>
  <c r="D299" i="5"/>
  <c r="E299" i="5" s="1"/>
  <c r="G299" i="5" s="1"/>
  <c r="C300" i="5" s="1"/>
  <c r="D300" i="5" l="1"/>
  <c r="E300" i="5" s="1"/>
  <c r="G300" i="5" s="1"/>
  <c r="C301" i="5" s="1"/>
  <c r="F301" i="5"/>
  <c r="D301" i="5" l="1"/>
  <c r="E301" i="5" s="1"/>
  <c r="G301" i="5" s="1"/>
  <c r="C302" i="5" s="1"/>
  <c r="F302" i="5"/>
  <c r="D302" i="5" l="1"/>
  <c r="E302" i="5" s="1"/>
  <c r="G302" i="5" s="1"/>
  <c r="C303" i="5" s="1"/>
  <c r="F303" i="5"/>
  <c r="F304" i="5" l="1"/>
  <c r="D303" i="5"/>
  <c r="E303" i="5" s="1"/>
  <c r="G303" i="5" s="1"/>
  <c r="C304" i="5" s="1"/>
  <c r="D304" i="5" l="1"/>
  <c r="E304" i="5" s="1"/>
  <c r="G304" i="5" s="1"/>
  <c r="C305" i="5" s="1"/>
  <c r="F305" i="5"/>
  <c r="D305" i="5" l="1"/>
  <c r="E305" i="5" s="1"/>
  <c r="G305" i="5" s="1"/>
  <c r="C306" i="5" s="1"/>
  <c r="F306" i="5"/>
  <c r="D306" i="5" l="1"/>
  <c r="E306" i="5" s="1"/>
  <c r="G306" i="5" s="1"/>
  <c r="C307" i="5" s="1"/>
  <c r="F307" i="5"/>
  <c r="D307" i="5" l="1"/>
  <c r="E307" i="5" s="1"/>
  <c r="G307" i="5" s="1"/>
  <c r="C308" i="5" s="1"/>
  <c r="F308" i="5"/>
  <c r="D308" i="5" l="1"/>
  <c r="E308" i="5" s="1"/>
  <c r="G308" i="5" s="1"/>
  <c r="C309" i="5" s="1"/>
  <c r="F309" i="5"/>
  <c r="D309" i="5" l="1"/>
  <c r="E309" i="5" s="1"/>
  <c r="G309" i="5" s="1"/>
  <c r="C310" i="5" s="1"/>
  <c r="F310" i="5"/>
  <c r="D310" i="5" l="1"/>
  <c r="E310" i="5" s="1"/>
  <c r="G310" i="5" s="1"/>
  <c r="C311" i="5" s="1"/>
  <c r="F311" i="5"/>
  <c r="D311" i="5" l="1"/>
  <c r="E311" i="5" s="1"/>
  <c r="G311" i="5" s="1"/>
  <c r="C312" i="5" s="1"/>
  <c r="F312" i="5"/>
  <c r="D312" i="5" l="1"/>
  <c r="E312" i="5" s="1"/>
  <c r="G312" i="5" s="1"/>
  <c r="C313" i="5" s="1"/>
  <c r="F313" i="5"/>
  <c r="D313" i="5" l="1"/>
  <c r="E313" i="5" s="1"/>
  <c r="G313" i="5" s="1"/>
  <c r="C314" i="5" s="1"/>
  <c r="F314" i="5"/>
  <c r="D314" i="5" l="1"/>
  <c r="E314" i="5" s="1"/>
  <c r="G314" i="5" s="1"/>
  <c r="C315" i="5" s="1"/>
  <c r="F315" i="5"/>
  <c r="D315" i="5" l="1"/>
  <c r="E315" i="5" s="1"/>
  <c r="G315" i="5" s="1"/>
  <c r="C316" i="5" s="1"/>
  <c r="F316" i="5"/>
  <c r="D316" i="5" l="1"/>
  <c r="E316" i="5" s="1"/>
  <c r="G316" i="5" s="1"/>
  <c r="C317" i="5" s="1"/>
  <c r="F317" i="5"/>
  <c r="F318" i="5" l="1"/>
  <c r="D317" i="5"/>
  <c r="E317" i="5" s="1"/>
  <c r="G317" i="5" s="1"/>
  <c r="C318" i="5" s="1"/>
  <c r="D318" i="5" l="1"/>
  <c r="E318" i="5" s="1"/>
  <c r="G318" i="5" s="1"/>
  <c r="C319" i="5" s="1"/>
  <c r="F319" i="5"/>
  <c r="D319" i="5" l="1"/>
  <c r="F320" i="5"/>
  <c r="E319" i="5"/>
  <c r="G319" i="5" s="1"/>
  <c r="C320" i="5" s="1"/>
  <c r="D320" i="5" l="1"/>
  <c r="E320" i="5" s="1"/>
  <c r="G320" i="5" s="1"/>
  <c r="C321" i="5" s="1"/>
  <c r="F321" i="5"/>
  <c r="D321" i="5" l="1"/>
  <c r="E321" i="5" s="1"/>
  <c r="G321" i="5" s="1"/>
  <c r="C322" i="5" s="1"/>
  <c r="F322" i="5"/>
  <c r="D322" i="5" l="1"/>
  <c r="E322" i="5" s="1"/>
  <c r="G322" i="5" s="1"/>
  <c r="C323" i="5" s="1"/>
  <c r="F323" i="5"/>
  <c r="F324" i="5" l="1"/>
  <c r="D323" i="5"/>
  <c r="E323" i="5" s="1"/>
  <c r="G323" i="5" s="1"/>
  <c r="C324" i="5" s="1"/>
  <c r="D324" i="5" l="1"/>
  <c r="E324" i="5" s="1"/>
  <c r="G324" i="5" s="1"/>
  <c r="C325" i="5" s="1"/>
  <c r="F325" i="5"/>
  <c r="F326" i="5" l="1"/>
  <c r="D325" i="5"/>
  <c r="E325" i="5" s="1"/>
  <c r="G325" i="5" s="1"/>
  <c r="C326" i="5" s="1"/>
  <c r="D326" i="5" l="1"/>
  <c r="E326" i="5" s="1"/>
  <c r="G326" i="5" s="1"/>
  <c r="C327" i="5" s="1"/>
  <c r="F327" i="5"/>
  <c r="D327" i="5" l="1"/>
  <c r="E327" i="5" s="1"/>
  <c r="G327" i="5" s="1"/>
  <c r="C328" i="5" s="1"/>
  <c r="F328" i="5"/>
  <c r="D328" i="5" l="1"/>
  <c r="E328" i="5" s="1"/>
  <c r="G328" i="5" s="1"/>
  <c r="C329" i="5" s="1"/>
  <c r="F329" i="5"/>
  <c r="D329" i="5" l="1"/>
  <c r="E329" i="5" s="1"/>
  <c r="G329" i="5" s="1"/>
  <c r="C330" i="5" s="1"/>
  <c r="F330" i="5"/>
  <c r="D330" i="5" l="1"/>
  <c r="E330" i="5" s="1"/>
  <c r="G330" i="5" s="1"/>
  <c r="C331" i="5" s="1"/>
  <c r="F331" i="5"/>
  <c r="D331" i="5" l="1"/>
  <c r="E331" i="5" s="1"/>
  <c r="G331" i="5" s="1"/>
  <c r="C332" i="5" s="1"/>
  <c r="F332" i="5"/>
  <c r="D332" i="5" l="1"/>
  <c r="E332" i="5" s="1"/>
  <c r="G332" i="5" s="1"/>
  <c r="C333" i="5" s="1"/>
  <c r="F333" i="5"/>
  <c r="D333" i="5" l="1"/>
  <c r="E333" i="5" s="1"/>
  <c r="G333" i="5" s="1"/>
  <c r="C334" i="5" s="1"/>
  <c r="F334" i="5"/>
  <c r="D334" i="5" l="1"/>
  <c r="E334" i="5" s="1"/>
  <c r="G334" i="5" s="1"/>
  <c r="C335" i="5" s="1"/>
  <c r="F335" i="5"/>
  <c r="D335" i="5" l="1"/>
  <c r="E335" i="5" s="1"/>
  <c r="G335" i="5" s="1"/>
  <c r="C336" i="5" s="1"/>
  <c r="F336" i="5"/>
  <c r="F337" i="5" l="1"/>
  <c r="D336" i="5"/>
  <c r="E336" i="5" s="1"/>
  <c r="G336" i="5" s="1"/>
  <c r="C337" i="5" s="1"/>
  <c r="D337" i="5" l="1"/>
  <c r="E337" i="5" s="1"/>
  <c r="G337" i="5" s="1"/>
  <c r="C338" i="5" s="1"/>
  <c r="F338" i="5"/>
  <c r="D338" i="5" l="1"/>
  <c r="E338" i="5" s="1"/>
  <c r="G338" i="5" s="1"/>
  <c r="C339" i="5" s="1"/>
  <c r="F339" i="5"/>
  <c r="D339" i="5" l="1"/>
  <c r="E339" i="5" s="1"/>
  <c r="G339" i="5" s="1"/>
  <c r="C340" i="5" s="1"/>
  <c r="F340" i="5"/>
  <c r="D340" i="5" l="1"/>
  <c r="E340" i="5" s="1"/>
  <c r="G340" i="5" s="1"/>
  <c r="C341" i="5" s="1"/>
  <c r="F341" i="5"/>
  <c r="D341" i="5" l="1"/>
  <c r="E341" i="5" s="1"/>
  <c r="G341" i="5" s="1"/>
  <c r="C342" i="5" s="1"/>
  <c r="F342" i="5"/>
  <c r="D342" i="5" l="1"/>
  <c r="E342" i="5" s="1"/>
  <c r="G342" i="5" s="1"/>
  <c r="C343" i="5" s="1"/>
  <c r="F343" i="5"/>
  <c r="D343" i="5" l="1"/>
  <c r="E343" i="5" s="1"/>
  <c r="G343" i="5" s="1"/>
  <c r="C344" i="5" s="1"/>
  <c r="F344" i="5"/>
  <c r="D344" i="5" l="1"/>
  <c r="E344" i="5" s="1"/>
  <c r="G344" i="5" s="1"/>
  <c r="C345" i="5" s="1"/>
  <c r="F345" i="5"/>
  <c r="D345" i="5" l="1"/>
  <c r="E345" i="5" s="1"/>
  <c r="G345" i="5" s="1"/>
  <c r="C346" i="5" s="1"/>
  <c r="F346" i="5"/>
  <c r="D346" i="5" l="1"/>
  <c r="E346" i="5" s="1"/>
  <c r="G346" i="5" s="1"/>
  <c r="C347" i="5" s="1"/>
  <c r="F347" i="5"/>
  <c r="D347" i="5" l="1"/>
  <c r="E347" i="5" s="1"/>
  <c r="G347" i="5" s="1"/>
  <c r="C348" i="5" s="1"/>
  <c r="F348" i="5"/>
  <c r="D348" i="5" l="1"/>
  <c r="E348" i="5" s="1"/>
  <c r="G348" i="5" s="1"/>
  <c r="C349" i="5" s="1"/>
  <c r="F349" i="5"/>
  <c r="D349" i="5" l="1"/>
  <c r="E349" i="5" s="1"/>
  <c r="G349" i="5" s="1"/>
  <c r="C350" i="5" s="1"/>
  <c r="F350" i="5"/>
  <c r="D350" i="5" l="1"/>
  <c r="E350" i="5" s="1"/>
  <c r="G350" i="5" s="1"/>
  <c r="C351" i="5" s="1"/>
  <c r="F351" i="5"/>
  <c r="D351" i="5" l="1"/>
  <c r="E351" i="5" s="1"/>
  <c r="G351" i="5" s="1"/>
  <c r="C352" i="5" s="1"/>
  <c r="F352" i="5"/>
  <c r="D352" i="5" l="1"/>
  <c r="E352" i="5" s="1"/>
  <c r="G352" i="5" s="1"/>
  <c r="C353" i="5" s="1"/>
  <c r="F353" i="5"/>
  <c r="D353" i="5" l="1"/>
  <c r="E353" i="5"/>
  <c r="G353" i="5" s="1"/>
  <c r="C354" i="5" s="1"/>
  <c r="F354" i="5"/>
  <c r="D354" i="5" l="1"/>
  <c r="F355" i="5"/>
  <c r="E354" i="5"/>
  <c r="G354" i="5" s="1"/>
  <c r="C355" i="5" s="1"/>
  <c r="D355" i="5" l="1"/>
  <c r="E355" i="5" s="1"/>
  <c r="G355" i="5" s="1"/>
  <c r="C356" i="5" s="1"/>
  <c r="F356" i="5"/>
  <c r="D356" i="5" l="1"/>
  <c r="E356" i="5" s="1"/>
  <c r="G356" i="5" s="1"/>
  <c r="C357" i="5" s="1"/>
  <c r="F357" i="5"/>
  <c r="D357" i="5" l="1"/>
  <c r="E357" i="5" s="1"/>
  <c r="G357" i="5" s="1"/>
  <c r="C358" i="5" s="1"/>
  <c r="F358" i="5"/>
  <c r="D358" i="5" l="1"/>
  <c r="E358" i="5" s="1"/>
  <c r="G358" i="5" s="1"/>
  <c r="C359" i="5" s="1"/>
  <c r="F359" i="5"/>
  <c r="D359" i="5" l="1"/>
  <c r="E359" i="5" s="1"/>
  <c r="G359" i="5" s="1"/>
  <c r="C360" i="5" s="1"/>
  <c r="F360" i="5"/>
  <c r="D360" i="5" l="1"/>
  <c r="E360" i="5" s="1"/>
  <c r="G360" i="5" s="1"/>
  <c r="C361" i="5" s="1"/>
  <c r="F361" i="5"/>
  <c r="D361" i="5" l="1"/>
  <c r="E361" i="5" s="1"/>
  <c r="G361" i="5" s="1"/>
  <c r="C362" i="5" s="1"/>
  <c r="F362" i="5"/>
  <c r="D362" i="5" l="1"/>
  <c r="F363" i="5"/>
  <c r="E362" i="5"/>
  <c r="G362" i="5" s="1"/>
  <c r="C363" i="5" s="1"/>
  <c r="D363" i="5" l="1"/>
  <c r="E363" i="5" s="1"/>
  <c r="G363" i="5" s="1"/>
  <c r="C364" i="5" s="1"/>
  <c r="F364" i="5"/>
  <c r="D364" i="5" l="1"/>
  <c r="E364" i="5" s="1"/>
  <c r="G364" i="5" s="1"/>
  <c r="C365" i="5" s="1"/>
  <c r="F365" i="5"/>
  <c r="D365" i="5" l="1"/>
  <c r="E365" i="5" s="1"/>
  <c r="G365" i="5" s="1"/>
  <c r="C366" i="5" s="1"/>
  <c r="F366" i="5"/>
  <c r="D366" i="5" l="1"/>
  <c r="E366" i="5" s="1"/>
  <c r="G366" i="5" s="1"/>
  <c r="C367" i="5" s="1"/>
  <c r="F367" i="5"/>
  <c r="D367" i="5" l="1"/>
  <c r="E367" i="5" s="1"/>
  <c r="G367" i="5" s="1"/>
  <c r="C368" i="5" s="1"/>
  <c r="F368" i="5"/>
  <c r="D368" i="5" l="1"/>
  <c r="E368" i="5" s="1"/>
  <c r="G368" i="5" s="1"/>
  <c r="C369" i="5" s="1"/>
  <c r="F369" i="5"/>
  <c r="D369" i="5" l="1"/>
  <c r="E369" i="5" s="1"/>
  <c r="G369" i="5" s="1"/>
  <c r="C370" i="5" s="1"/>
  <c r="F370" i="5"/>
  <c r="D370" i="5" l="1"/>
  <c r="E370" i="5" s="1"/>
  <c r="G370" i="5" s="1"/>
  <c r="C371" i="5" s="1"/>
  <c r="F371" i="5"/>
  <c r="D371" i="5" l="1"/>
  <c r="E371" i="5" s="1"/>
  <c r="G371" i="5" s="1"/>
  <c r="C372" i="5" s="1"/>
  <c r="F372" i="5"/>
  <c r="D372" i="5" l="1"/>
  <c r="E372" i="5" s="1"/>
  <c r="G372" i="5" s="1"/>
  <c r="C373" i="5" s="1"/>
  <c r="F373" i="5"/>
  <c r="D373" i="5" l="1"/>
  <c r="E373" i="5" s="1"/>
  <c r="G373" i="5" s="1"/>
  <c r="C374" i="5" s="1"/>
  <c r="F374" i="5"/>
  <c r="D374" i="5" l="1"/>
  <c r="E374" i="5" s="1"/>
  <c r="G374" i="5" s="1"/>
  <c r="C375" i="5" s="1"/>
  <c r="F375" i="5"/>
  <c r="D375" i="5" l="1"/>
  <c r="E375" i="5" s="1"/>
  <c r="G375" i="5" s="1"/>
  <c r="C376" i="5" s="1"/>
  <c r="F376" i="5"/>
  <c r="D376" i="5" l="1"/>
  <c r="E376" i="5" s="1"/>
  <c r="G376" i="5" s="1"/>
  <c r="E19" i="4" l="1"/>
  <c r="E21" i="4"/>
  <c r="E32" i="4" s="1"/>
  <c r="E33" i="4" s="1"/>
  <c r="E34" i="4" s="1"/>
  <c r="E20" i="4"/>
  <c r="E18" i="4"/>
  <c r="F21" i="4"/>
  <c r="F32" i="4" s="1"/>
  <c r="F33" i="4" l="1"/>
  <c r="F34" i="4" s="1"/>
  <c r="F36" i="4" s="1"/>
  <c r="F35" i="4"/>
</calcChain>
</file>

<file path=xl/sharedStrings.xml><?xml version="1.0" encoding="utf-8"?>
<sst xmlns="http://schemas.openxmlformats.org/spreadsheetml/2006/main" count="167" uniqueCount="85">
  <si>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</si>
  <si>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</si>
  <si>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</si>
  <si>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</si>
  <si>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</si>
  <si>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</si>
  <si>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</si>
  <si>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</si>
  <si>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</si>
  <si>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</si>
  <si>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</si>
  <si>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</si>
  <si>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</si>
  <si>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</si>
  <si>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</si>
  <si>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</si>
  <si>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</si>
  <si>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</si>
  <si>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</si>
  <si>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</si>
  <si>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</si>
  <si>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</si>
  <si>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</si>
  <si>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</si>
  <si>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</si>
  <si>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</si>
  <si>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</si>
  <si>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Üür ja kõrvalteenuste tasu</t>
  </si>
  <si>
    <t>ei indekseerita</t>
  </si>
  <si>
    <t>Heakord</t>
  </si>
  <si>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</si>
  <si>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</si>
  <si>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</si>
  <si>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</si>
  <si>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</si>
  <si>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</si>
  <si>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</si>
  <si>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</si>
  <si>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</si>
  <si>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</si>
  <si>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</si>
  <si>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</si>
  <si>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</si>
  <si>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</si>
  <si>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</si>
  <si>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</si>
  <si>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</si>
  <si>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üürnik 1</t>
  </si>
  <si>
    <t>üürnik 2</t>
  </si>
  <si>
    <t>üürnik 3</t>
  </si>
  <si>
    <t>üürnik 4</t>
  </si>
  <si>
    <t>üürnik 5</t>
  </si>
  <si>
    <t>Remonttööd</t>
  </si>
  <si>
    <t>Kapitalikomponent (bilansiline)</t>
  </si>
  <si>
    <t>Politsei - ja Piirivalveamet</t>
  </si>
  <si>
    <t>Valgamaa, Valga, Puiestee tn 4</t>
  </si>
  <si>
    <t>Kapitalikomponendi annuiteetmaksegraafik - Puiestee tn 4</t>
  </si>
  <si>
    <t>Investeering</t>
  </si>
  <si>
    <t>Investeeringu jääkmaksumus</t>
  </si>
  <si>
    <t>Kapitali tulumäär 2019 II pa</t>
  </si>
  <si>
    <t>Erisisustuse annuiteetmaksegraafik - Puiestee tn 4</t>
  </si>
  <si>
    <t>Tavasisustuse annuiteetmaksegraafik - Puiestee tn 4</t>
  </si>
  <si>
    <t>Kapitalikomponent (tavasisisutus)</t>
  </si>
  <si>
    <t>Kapitalikomponent (erisisustus)</t>
  </si>
  <si>
    <t>Kapitalikomponent (investeering)</t>
  </si>
  <si>
    <t>Remonttööd (tavasisustus)</t>
  </si>
  <si>
    <t>*Kapitalikomponendi annuiteetmaksegraafik (ilma CO2 vahenditeta)</t>
  </si>
  <si>
    <t>Investeeringu jääk</t>
  </si>
  <si>
    <t>CO2 vahendid</t>
  </si>
  <si>
    <t>Lisa 3 üürilepingule nr Ü17331/19</t>
  </si>
  <si>
    <t>teenuse hinna muutus</t>
  </si>
  <si>
    <t>teenuse hinna, tarbimise muutus</t>
  </si>
  <si>
    <t>ei indekseerita, tasutakse 360 kuud</t>
  </si>
  <si>
    <t>ei indekseerita, tasutakse 120 kuud</t>
  </si>
  <si>
    <t>ei indekseerita, tasutakse 60 kuud</t>
  </si>
  <si>
    <t xml:space="preserve">Üüriteenused ja üür*  </t>
  </si>
  <si>
    <t>*Toodud esialgsed prognoossummad. Summad täpsustatakse hanke tulemuste ja investeeringu lõpliku maksumuse alusel.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</si>
  <si>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</si>
  <si>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Kõrvalteenused ja kõrvalteenuste tasud***</t>
  </si>
  <si>
    <t>ei osutata</t>
  </si>
  <si>
    <t>-</t>
  </si>
  <si>
    <t>***Toodud esialgsed prognoossummad. Summad täpsustatakse hanke tulemuste ja täpsustatud prognoosi alusel. Tasumine tegelike kulude alusel.</t>
  </si>
  <si>
    <t>arvestus koos CO2 vahenditega</t>
  </si>
  <si>
    <t>arvestus ilma CO2 vahenditeta</t>
  </si>
  <si>
    <t xml:space="preserve"> indekseerimine** alates 01.01.2023.a, 31.dets THI, max 3% aastas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</si>
</sst>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s>
  <fonts count="4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b/>
      <sz val="16"/>
      <color rgb="FF000000"/>
      <name val="Calibri"/>
      <family val="2"/>
    </font>
    <font>
      <sz val="11"/>
      <name val="Calibri"/>
      <family val="2"/>
      <scheme val="minor"/>
    </font>
    <font>
      <sz val="11"/>
      <color theme="1"/>
      <name val="Calibri"/>
      <family val="2"/>
      <scheme val="minor"/>
    </font>
    <font>
      <i/>
      <sz val="10"/>
      <color theme="1"/>
      <name val="Times New Roman"/>
      <family val="1"/>
      <charset val="186"/>
    </font>
    <font>
      <b/>
      <sz val="14"/>
      <color theme="1"/>
      <name val="Times New Roman"/>
      <family val="1"/>
      <charset val="186"/>
    </font>
    <font>
      <sz val="11"/>
      <color theme="0" tint="-0.499984740745262"/>
      <name val="Calibri"/>
      <family val="2"/>
    </font>
    <font>
      <b/>
      <sz val="11"/>
      <color theme="0" tint="-0.499984740745262"/>
      <name val="Calibri"/>
      <family val="2"/>
    </font>
    <font>
      <b/>
      <sz val="14"/>
      <color rgb="FF000000"/>
      <name val="Calibri"/>
      <family val="2"/>
    </font>
    <font>
      <b/>
      <sz val="14"/>
      <color rgb="FF000000"/>
      <name val="Calibri"/>
      <family val="2"/>
      <charset val="186"/>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sz val="11"/>
      <color rgb="FFFF0000"/>
      <name val="Times New Roman"/>
      <family val="1"/>
    </font>
    <font>
      <sz val="11"/>
      <color rgb="FFFF0000"/>
      <name val="Calibri"/>
      <family val="2"/>
      <scheme val="minor"/>
    </font>
    <font>
      <b/>
      <sz val="11"/>
      <color theme="1"/>
      <name val="Times New Roman"/>
      <family val="1"/>
      <charset val="186"/>
    </font>
    <font>
      <i/>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rgb="FF000000"/>
      </bottom>
      <diagonal/>
    </border>
  </borders>
  <cellStyleXfs count="3">
    <xf numFmtId="0" fontId="0" fillId="0" borderId="0"/>
    <xf numFmtId="0" fontId="8" fillId="0" borderId="0"/>
    <xf numFmtId="9" fontId="6" fillId="0" borderId="0" applyFont="0" applyFill="0" applyBorder="0" applyAlignment="0" applyProtection="0"/>
  </cellStyleXfs>
  <cellXfs count="257">
    <xf numFmtId="0" fontId="0" fillId="0" borderId="0" xfId="0"/>
    <xf numFmtId="0" fontId="9" fillId="0" borderId="0" xfId="0" applyFont="1"/>
    <xf numFmtId="0" fontId="10" fillId="0" borderId="0" xfId="0" applyFont="1"/>
    <xf numFmtId="0" fontId="9" fillId="0" borderId="0" xfId="0" applyFont="1" applyFill="1"/>
    <xf numFmtId="0" fontId="9" fillId="0" borderId="0" xfId="0" applyFont="1" applyAlignment="1">
      <alignment horizontal="right"/>
    </xf>
    <xf numFmtId="0" fontId="11" fillId="0" borderId="1" xfId="0" applyFont="1" applyBorder="1" applyAlignment="1">
      <alignment horizontal="right"/>
    </xf>
    <xf numFmtId="0" fontId="11" fillId="0" borderId="1" xfId="0" applyFont="1" applyBorder="1"/>
    <xf numFmtId="0" fontId="11" fillId="0" borderId="0" xfId="0" applyFont="1" applyBorder="1"/>
    <xf numFmtId="0" fontId="11" fillId="0" borderId="0" xfId="0" applyFont="1"/>
    <xf numFmtId="0" fontId="11" fillId="2" borderId="2" xfId="0" applyFont="1" applyFill="1" applyBorder="1" applyAlignment="1">
      <alignment horizontal="left"/>
    </xf>
    <xf numFmtId="0" fontId="11" fillId="2" borderId="3" xfId="0" applyFont="1" applyFill="1" applyBorder="1" applyAlignment="1">
      <alignment horizontal="center"/>
    </xf>
    <xf numFmtId="0" fontId="11" fillId="2" borderId="4" xfId="0" applyFont="1" applyFill="1" applyBorder="1" applyAlignment="1">
      <alignment horizontal="center"/>
    </xf>
    <xf numFmtId="0" fontId="9" fillId="0" borderId="1" xfId="0" applyFont="1" applyBorder="1"/>
    <xf numFmtId="0" fontId="9" fillId="0" borderId="5" xfId="0" applyFont="1" applyBorder="1" applyAlignment="1">
      <alignment horizontal="center"/>
    </xf>
    <xf numFmtId="4" fontId="9" fillId="0" borderId="5" xfId="0" applyNumberFormat="1" applyFont="1" applyBorder="1" applyAlignment="1">
      <alignment wrapText="1"/>
    </xf>
    <xf numFmtId="0" fontId="11" fillId="2" borderId="6" xfId="0" applyFont="1" applyFill="1" applyBorder="1" applyAlignment="1">
      <alignment horizontal="center"/>
    </xf>
    <xf numFmtId="0" fontId="11" fillId="2" borderId="7" xfId="0" applyFont="1" applyFill="1" applyBorder="1"/>
    <xf numFmtId="4" fontId="2" fillId="2" borderId="6" xfId="0" applyNumberFormat="1" applyFont="1" applyFill="1" applyBorder="1" applyAlignment="1">
      <alignment horizontal="right"/>
    </xf>
    <xf numFmtId="0" fontId="9" fillId="2" borderId="8" xfId="0" applyFont="1" applyFill="1" applyBorder="1"/>
    <xf numFmtId="0" fontId="11" fillId="3" borderId="9" xfId="0" applyFont="1" applyFill="1" applyBorder="1" applyAlignment="1">
      <alignment horizontal="center"/>
    </xf>
    <xf numFmtId="0" fontId="11" fillId="3" borderId="0" xfId="0" applyFont="1" applyFill="1" applyBorder="1"/>
    <xf numFmtId="4" fontId="12" fillId="3" borderId="9" xfId="0" applyNumberFormat="1" applyFont="1" applyFill="1" applyBorder="1" applyAlignment="1">
      <alignment horizontal="right"/>
    </xf>
    <xf numFmtId="0" fontId="9" fillId="3" borderId="10" xfId="0" applyFont="1" applyFill="1" applyBorder="1"/>
    <xf numFmtId="0" fontId="11" fillId="2" borderId="6" xfId="0" applyFont="1" applyFill="1" applyBorder="1" applyAlignment="1">
      <alignment horizontal="left"/>
    </xf>
    <xf numFmtId="4" fontId="11" fillId="2" borderId="5" xfId="0" applyNumberFormat="1" applyFont="1" applyFill="1" applyBorder="1" applyAlignment="1">
      <alignment horizontal="center"/>
    </xf>
    <xf numFmtId="0" fontId="11" fillId="2" borderId="8" xfId="0" applyFont="1" applyFill="1" applyBorder="1" applyAlignment="1">
      <alignment horizontal="center"/>
    </xf>
    <xf numFmtId="0" fontId="11" fillId="4" borderId="11" xfId="0" applyFont="1" applyFill="1" applyBorder="1" applyAlignment="1">
      <alignment horizontal="left"/>
    </xf>
    <xf numFmtId="0" fontId="11" fillId="4" borderId="12" xfId="0" applyFont="1" applyFill="1" applyBorder="1"/>
    <xf numFmtId="0" fontId="9" fillId="4" borderId="13" xfId="0" applyFont="1" applyFill="1" applyBorder="1"/>
    <xf numFmtId="0" fontId="11" fillId="0" borderId="0" xfId="0" applyFont="1" applyBorder="1" applyAlignment="1">
      <alignment horizontal="left"/>
    </xf>
    <xf numFmtId="4" fontId="11" fillId="0" borderId="9" xfId="0" applyNumberFormat="1" applyFont="1" applyBorder="1" applyAlignment="1">
      <alignment horizontal="right"/>
    </xf>
    <xf numFmtId="4" fontId="11" fillId="0" borderId="10" xfId="0" applyNumberFormat="1" applyFont="1" applyBorder="1" applyAlignment="1">
      <alignment horizontal="right"/>
    </xf>
    <xf numFmtId="4" fontId="11" fillId="0" borderId="0" xfId="0" applyNumberFormat="1" applyFont="1" applyBorder="1" applyAlignment="1">
      <alignment horizontal="right"/>
    </xf>
    <xf numFmtId="4" fontId="11" fillId="0" borderId="10" xfId="0" applyNumberFormat="1" applyFont="1" applyFill="1" applyBorder="1" applyAlignment="1">
      <alignment horizontal="right"/>
    </xf>
    <xf numFmtId="4" fontId="11" fillId="0" borderId="0" xfId="0" applyNumberFormat="1" applyFont="1" applyFill="1" applyBorder="1" applyAlignment="1">
      <alignment horizontal="right"/>
    </xf>
    <xf numFmtId="9" fontId="2" fillId="0" borderId="0" xfId="0" applyNumberFormat="1" applyFont="1" applyFill="1" applyBorder="1" applyAlignment="1">
      <alignment horizontal="left"/>
    </xf>
    <xf numFmtId="4" fontId="11" fillId="0" borderId="9" xfId="0" applyNumberFormat="1" applyFont="1" applyBorder="1"/>
    <xf numFmtId="3" fontId="11" fillId="0" borderId="0" xfId="0" applyNumberFormat="1" applyFont="1" applyBorder="1" applyAlignment="1">
      <alignment horizontal="right"/>
    </xf>
    <xf numFmtId="4" fontId="11" fillId="0" borderId="0" xfId="0" applyNumberFormat="1" applyFont="1" applyBorder="1" applyAlignment="1">
      <alignment horizontal="left"/>
    </xf>
    <xf numFmtId="4" fontId="11" fillId="0" borderId="14" xfId="0" applyNumberFormat="1" applyFont="1" applyBorder="1"/>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9" fillId="0" borderId="16" xfId="0" applyFont="1" applyBorder="1"/>
    <xf numFmtId="0" fontId="11" fillId="2" borderId="17" xfId="0" applyFont="1" applyFill="1" applyBorder="1" applyAlignment="1">
      <alignment horizontal="center" wrapText="1"/>
    </xf>
    <xf numFmtId="4" fontId="11" fillId="2" borderId="18" xfId="0" applyNumberFormat="1" applyFont="1" applyFill="1" applyBorder="1" applyAlignment="1">
      <alignment horizontal="right"/>
    </xf>
    <xf numFmtId="4" fontId="11" fillId="4" borderId="19" xfId="0" applyNumberFormat="1" applyFont="1" applyFill="1" applyBorder="1" applyAlignment="1">
      <alignment horizontal="right"/>
    </xf>
    <xf numFmtId="0" fontId="11" fillId="2" borderId="20" xfId="0" applyFont="1" applyFill="1" applyBorder="1" applyAlignment="1">
      <alignment horizontal="center"/>
    </xf>
    <xf numFmtId="4" fontId="11" fillId="2" borderId="8" xfId="0" applyNumberFormat="1" applyFont="1" applyFill="1" applyBorder="1" applyAlignment="1">
      <alignment horizontal="right"/>
    </xf>
    <xf numFmtId="0" fontId="9" fillId="0" borderId="6" xfId="0" applyFont="1" applyBorder="1" applyAlignment="1">
      <alignment horizontal="center"/>
    </xf>
    <xf numFmtId="0" fontId="11" fillId="2" borderId="22" xfId="0" applyFont="1" applyFill="1" applyBorder="1"/>
    <xf numFmtId="0" fontId="9" fillId="0" borderId="23" xfId="0" applyFont="1" applyBorder="1"/>
    <xf numFmtId="0" fontId="9" fillId="0" borderId="24" xfId="0" applyFont="1" applyBorder="1"/>
    <xf numFmtId="0" fontId="11" fillId="2" borderId="25" xfId="0" applyFont="1" applyFill="1" applyBorder="1" applyAlignment="1">
      <alignment horizontal="center"/>
    </xf>
    <xf numFmtId="4" fontId="11" fillId="3" borderId="8" xfId="0" applyNumberFormat="1" applyFont="1" applyFill="1" applyBorder="1" applyAlignment="1">
      <alignment horizontal="right"/>
    </xf>
    <xf numFmtId="0" fontId="11" fillId="2" borderId="26" xfId="0" applyFont="1" applyFill="1" applyBorder="1" applyAlignment="1">
      <alignment horizontal="center" wrapText="1"/>
    </xf>
    <xf numFmtId="0" fontId="13" fillId="0" borderId="0" xfId="0" applyFont="1" applyFill="1" applyAlignment="1">
      <alignment horizontal="right"/>
    </xf>
    <xf numFmtId="0" fontId="14" fillId="0" borderId="0" xfId="0" applyFont="1"/>
    <xf numFmtId="4" fontId="11" fillId="3" borderId="18" xfId="0" applyNumberFormat="1" applyFont="1" applyFill="1" applyBorder="1" applyAlignment="1">
      <alignment horizontal="right"/>
    </xf>
    <xf numFmtId="0" fontId="9" fillId="0" borderId="16" xfId="0" applyFont="1" applyBorder="1" applyAlignment="1"/>
    <xf numFmtId="0" fontId="11" fillId="0" borderId="0" xfId="0" applyFont="1" applyBorder="1" applyAlignment="1">
      <alignment horizontal="left" wrapText="1"/>
    </xf>
    <xf numFmtId="0" fontId="10" fillId="0" borderId="0" xfId="0" applyFont="1" applyAlignment="1">
      <alignment horizontal="left" wrapText="1"/>
    </xf>
    <xf numFmtId="0" fontId="9" fillId="0" borderId="1" xfId="0" applyFont="1" applyBorder="1" applyAlignment="1"/>
    <xf numFmtId="9" fontId="9" fillId="0" borderId="0" xfId="2" applyFont="1"/>
    <xf numFmtId="1" fontId="9" fillId="0" borderId="0" xfId="0" applyNumberFormat="1" applyFont="1"/>
    <xf numFmtId="0" fontId="15" fillId="0" borderId="0" xfId="0" applyFont="1" applyAlignment="1">
      <alignment vertical="center"/>
    </xf>
    <xf numFmtId="0" fontId="9" fillId="0" borderId="0" xfId="0" applyFont="1" applyAlignment="1">
      <alignment horizontal="center"/>
    </xf>
    <xf numFmtId="165" fontId="9" fillId="0" borderId="0" xfId="0" applyNumberFormat="1" applyFont="1"/>
    <xf numFmtId="165" fontId="11" fillId="0" borderId="0" xfId="0" applyNumberFormat="1" applyFont="1"/>
    <xf numFmtId="0" fontId="12" fillId="0" borderId="0" xfId="0" applyFont="1" applyAlignment="1">
      <alignment horizontal="right"/>
    </xf>
    <xf numFmtId="0" fontId="12" fillId="0" borderId="0" xfId="0" applyFont="1"/>
    <xf numFmtId="0" fontId="9" fillId="3" borderId="16" xfId="0" applyFont="1" applyFill="1" applyBorder="1"/>
    <xf numFmtId="0" fontId="9" fillId="3" borderId="7" xfId="0" applyFont="1" applyFill="1" applyBorder="1"/>
    <xf numFmtId="3" fontId="9" fillId="0" borderId="0" xfId="0" applyNumberFormat="1" applyFont="1"/>
    <xf numFmtId="2" fontId="9" fillId="0" borderId="0" xfId="0" applyNumberFormat="1" applyFont="1"/>
    <xf numFmtId="4" fontId="9" fillId="0" borderId="5" xfId="0" applyNumberFormat="1" applyFont="1" applyFill="1" applyBorder="1" applyAlignment="1">
      <alignment wrapText="1"/>
    </xf>
    <xf numFmtId="0" fontId="8" fillId="3" borderId="0" xfId="1" applyFill="1"/>
    <xf numFmtId="0" fontId="16"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7" fillId="5" borderId="0" xfId="1" applyFont="1" applyFill="1"/>
    <xf numFmtId="4" fontId="8" fillId="5" borderId="0" xfId="1" applyNumberFormat="1" applyFill="1"/>
    <xf numFmtId="0" fontId="8" fillId="6" borderId="29" xfId="1" applyFill="1" applyBorder="1"/>
    <xf numFmtId="0" fontId="8" fillId="5" borderId="28" xfId="1" applyFill="1" applyBorder="1"/>
    <xf numFmtId="0" fontId="0" fillId="3" borderId="28" xfId="0" applyFill="1" applyBorder="1"/>
    <xf numFmtId="0" fontId="8" fillId="6" borderId="30" xfId="1" applyFill="1" applyBorder="1"/>
    <xf numFmtId="0" fontId="8" fillId="6" borderId="31" xfId="1" applyFill="1" applyBorder="1"/>
    <xf numFmtId="0" fontId="8" fillId="5" borderId="0" xfId="1" applyFill="1" applyBorder="1"/>
    <xf numFmtId="0" fontId="0" fillId="3" borderId="0" xfId="0" applyFill="1" applyBorder="1"/>
    <xf numFmtId="0" fontId="8" fillId="6" borderId="0" xfId="1" applyFill="1" applyBorder="1"/>
    <xf numFmtId="0" fontId="8" fillId="6" borderId="27" xfId="1" applyFill="1" applyBorder="1"/>
    <xf numFmtId="0" fontId="8" fillId="6" borderId="26" xfId="1" applyFill="1" applyBorder="1"/>
    <xf numFmtId="0" fontId="18" fillId="3" borderId="0" xfId="1" applyFont="1" applyFill="1"/>
    <xf numFmtId="0" fontId="0" fillId="3" borderId="0" xfId="0" applyFill="1"/>
    <xf numFmtId="166" fontId="8" fillId="6" borderId="0" xfId="1" applyNumberFormat="1" applyFill="1" applyBorder="1"/>
    <xf numFmtId="0" fontId="19" fillId="5" borderId="38" xfId="1" applyFont="1" applyFill="1" applyBorder="1" applyAlignment="1">
      <alignment horizontal="right"/>
    </xf>
    <xf numFmtId="167" fontId="20" fillId="5" borderId="0" xfId="1" applyNumberFormat="1" applyFont="1" applyFill="1"/>
    <xf numFmtId="0" fontId="8" fillId="5" borderId="0" xfId="1" applyFill="1"/>
    <xf numFmtId="168" fontId="8" fillId="5" borderId="0" xfId="1" applyNumberFormat="1" applyFill="1"/>
    <xf numFmtId="0" fontId="7" fillId="3" borderId="0" xfId="0" applyFont="1" applyFill="1" applyBorder="1" applyProtection="1">
      <protection hidden="1"/>
    </xf>
    <xf numFmtId="0" fontId="0" fillId="3" borderId="0" xfId="0" applyFill="1" applyBorder="1" applyProtection="1">
      <protection locked="0" hidden="1"/>
    </xf>
    <xf numFmtId="164" fontId="0" fillId="3" borderId="0" xfId="0" applyNumberFormat="1" applyFill="1" applyBorder="1" applyProtection="1">
      <protection hidden="1"/>
    </xf>
    <xf numFmtId="164" fontId="7" fillId="3" borderId="0" xfId="0" applyNumberFormat="1" applyFont="1" applyFill="1" applyBorder="1" applyProtection="1">
      <protection hidden="1"/>
    </xf>
    <xf numFmtId="167" fontId="0" fillId="3" borderId="0" xfId="0" applyNumberFormat="1" applyFill="1" applyBorder="1"/>
    <xf numFmtId="168" fontId="0" fillId="3" borderId="0" xfId="0" applyNumberFormat="1" applyFill="1"/>
    <xf numFmtId="2" fontId="0" fillId="3" borderId="0" xfId="0" applyNumberFormat="1" applyFill="1"/>
    <xf numFmtId="4" fontId="0" fillId="3" borderId="0" xfId="0" applyNumberFormat="1" applyFill="1"/>
    <xf numFmtId="3" fontId="8" fillId="6" borderId="0" xfId="1" applyNumberFormat="1" applyFill="1" applyBorder="1"/>
    <xf numFmtId="4" fontId="9" fillId="0" borderId="9" xfId="0" applyNumberFormat="1" applyFont="1" applyBorder="1" applyAlignment="1">
      <alignment horizontal="right"/>
    </xf>
    <xf numFmtId="0" fontId="21" fillId="0" borderId="0" xfId="0" applyFont="1"/>
    <xf numFmtId="0" fontId="7" fillId="3" borderId="0" xfId="0" applyFont="1" applyFill="1" applyProtection="1">
      <protection hidden="1"/>
    </xf>
    <xf numFmtId="0" fontId="8" fillId="6" borderId="0" xfId="1" applyFill="1"/>
    <xf numFmtId="0" fontId="0" fillId="3" borderId="0" xfId="0" applyFill="1" applyProtection="1">
      <protection locked="0" hidden="1"/>
    </xf>
    <xf numFmtId="0" fontId="2" fillId="0" borderId="1" xfId="0" applyFont="1" applyFill="1" applyBorder="1"/>
    <xf numFmtId="0" fontId="11" fillId="0" borderId="1" xfId="0" applyFont="1" applyBorder="1"/>
    <xf numFmtId="164" fontId="2" fillId="0" borderId="1" xfId="0" applyNumberFormat="1" applyFont="1" applyFill="1" applyBorder="1" applyAlignment="1">
      <alignment horizontal="right"/>
    </xf>
    <xf numFmtId="0" fontId="22" fillId="5" borderId="0" xfId="1" applyFont="1" applyFill="1"/>
    <xf numFmtId="0" fontId="9" fillId="0" borderId="0" xfId="0" applyFont="1"/>
    <xf numFmtId="0" fontId="9" fillId="0" borderId="0" xfId="0" applyFont="1" applyAlignment="1">
      <alignment horizontal="right"/>
    </xf>
    <xf numFmtId="4" fontId="9" fillId="0" borderId="21" xfId="0" applyNumberFormat="1" applyFont="1" applyFill="1" applyBorder="1" applyAlignment="1">
      <alignment wrapText="1"/>
    </xf>
    <xf numFmtId="0" fontId="9" fillId="0" borderId="6" xfId="0" applyFont="1" applyBorder="1" applyAlignment="1">
      <alignment horizontal="center"/>
    </xf>
    <xf numFmtId="0" fontId="9" fillId="3" borderId="16" xfId="0" applyFont="1" applyFill="1" applyBorder="1"/>
    <xf numFmtId="0" fontId="9" fillId="3" borderId="7" xfId="0" applyFont="1" applyFill="1" applyBorder="1"/>
    <xf numFmtId="3" fontId="9" fillId="0" borderId="0" xfId="0" applyNumberFormat="1" applyFont="1"/>
    <xf numFmtId="2" fontId="9" fillId="0" borderId="0" xfId="0" applyNumberFormat="1" applyFont="1"/>
    <xf numFmtId="0" fontId="8" fillId="3" borderId="0" xfId="1" applyFill="1"/>
    <xf numFmtId="0" fontId="16"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22" fillId="5" borderId="0" xfId="1" applyFont="1" applyFill="1"/>
    <xf numFmtId="0" fontId="17" fillId="5" borderId="0" xfId="1" applyFont="1" applyFill="1"/>
    <xf numFmtId="4" fontId="8" fillId="5" borderId="0" xfId="1" applyNumberFormat="1" applyFill="1"/>
    <xf numFmtId="0" fontId="8" fillId="6" borderId="29" xfId="1" applyFill="1" applyBorder="1"/>
    <xf numFmtId="0" fontId="8" fillId="5" borderId="28" xfId="1" applyFill="1" applyBorder="1"/>
    <xf numFmtId="0" fontId="0" fillId="3" borderId="28" xfId="0" applyFill="1" applyBorder="1"/>
    <xf numFmtId="167" fontId="8" fillId="6" borderId="28" xfId="1" applyNumberFormat="1" applyFill="1" applyBorder="1"/>
    <xf numFmtId="0" fontId="8" fillId="6" borderId="30" xfId="1" applyFill="1" applyBorder="1"/>
    <xf numFmtId="0" fontId="8" fillId="6" borderId="31" xfId="1" applyFill="1" applyBorder="1"/>
    <xf numFmtId="0" fontId="8" fillId="6" borderId="27" xfId="1" applyFill="1" applyBorder="1"/>
    <xf numFmtId="0" fontId="8" fillId="6" borderId="26" xfId="1" applyFill="1" applyBorder="1"/>
    <xf numFmtId="0" fontId="18" fillId="3" borderId="0" xfId="1" applyFont="1" applyFill="1"/>
    <xf numFmtId="0" fontId="0" fillId="3" borderId="0" xfId="0" applyFill="1"/>
    <xf numFmtId="0" fontId="19" fillId="5" borderId="38" xfId="1" applyFont="1" applyFill="1" applyBorder="1" applyAlignment="1">
      <alignment horizontal="right"/>
    </xf>
    <xf numFmtId="167" fontId="20" fillId="5" borderId="0" xfId="1" applyNumberFormat="1" applyFont="1" applyFill="1"/>
    <xf numFmtId="0" fontId="8" fillId="5" borderId="0" xfId="1" applyFill="1"/>
    <xf numFmtId="168" fontId="8"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0" fontId="4" fillId="6" borderId="24" xfId="1" applyFont="1" applyFill="1" applyBorder="1"/>
    <xf numFmtId="0" fontId="4" fillId="5" borderId="32" xfId="1" applyFont="1" applyFill="1" applyBorder="1"/>
    <xf numFmtId="0" fontId="23" fillId="3" borderId="32" xfId="0" applyFont="1" applyFill="1" applyBorder="1"/>
    <xf numFmtId="166" fontId="4" fillId="6" borderId="32" xfId="1" applyNumberFormat="1" applyFont="1" applyFill="1" applyBorder="1"/>
    <xf numFmtId="164" fontId="0" fillId="3" borderId="0" xfId="0" applyNumberFormat="1" applyFill="1" applyProtection="1">
      <protection hidden="1"/>
    </xf>
    <xf numFmtId="167" fontId="0" fillId="3" borderId="0" xfId="0" applyNumberFormat="1" applyFill="1"/>
    <xf numFmtId="164" fontId="7" fillId="3" borderId="0" xfId="0" applyNumberFormat="1" applyFont="1" applyFill="1" applyProtection="1">
      <protection hidden="1"/>
    </xf>
    <xf numFmtId="166" fontId="8" fillId="6" borderId="0" xfId="1" applyNumberFormat="1" applyFill="1"/>
    <xf numFmtId="0" fontId="24" fillId="7" borderId="0" xfId="0" applyFont="1" applyFill="1" applyProtection="1">
      <protection hidden="1"/>
    </xf>
    <xf numFmtId="0" fontId="24" fillId="7" borderId="0" xfId="0" applyFont="1" applyFill="1" applyProtection="1">
      <protection locked="0" hidden="1"/>
    </xf>
    <xf numFmtId="164" fontId="24" fillId="7" borderId="0" xfId="0" applyNumberFormat="1" applyFont="1" applyFill="1" applyProtection="1">
      <protection hidden="1"/>
    </xf>
    <xf numFmtId="169" fontId="6" fillId="7" borderId="0" xfId="2" applyNumberFormat="1" applyFill="1"/>
    <xf numFmtId="0" fontId="7" fillId="7" borderId="0" xfId="0" applyFont="1" applyFill="1" applyProtection="1">
      <protection hidden="1"/>
    </xf>
    <xf numFmtId="164" fontId="7" fillId="7" borderId="0" xfId="0" applyNumberFormat="1" applyFont="1" applyFill="1" applyProtection="1">
      <protection hidden="1"/>
    </xf>
    <xf numFmtId="2" fontId="8" fillId="5" borderId="0" xfId="1" applyNumberFormat="1" applyFill="1"/>
    <xf numFmtId="0" fontId="27" fillId="3" borderId="0" xfId="1" applyFont="1" applyFill="1"/>
    <xf numFmtId="0" fontId="28" fillId="5" borderId="0" xfId="1" applyFont="1" applyFill="1" applyAlignment="1">
      <alignment horizontal="right"/>
    </xf>
    <xf numFmtId="0" fontId="27" fillId="5" borderId="0" xfId="1" applyFont="1" applyFill="1"/>
    <xf numFmtId="0" fontId="27" fillId="5" borderId="0" xfId="1" applyFont="1" applyFill="1" applyAlignment="1">
      <alignment horizontal="right"/>
    </xf>
    <xf numFmtId="0" fontId="29" fillId="5" borderId="0" xfId="1" applyFont="1" applyFill="1"/>
    <xf numFmtId="4" fontId="30" fillId="5" borderId="0" xfId="1" applyNumberFormat="1" applyFont="1" applyFill="1"/>
    <xf numFmtId="0" fontId="31" fillId="5" borderId="0" xfId="1" applyFont="1" applyFill="1"/>
    <xf numFmtId="4" fontId="31" fillId="5" borderId="0" xfId="1" applyNumberFormat="1" applyFont="1" applyFill="1"/>
    <xf numFmtId="0" fontId="32" fillId="5" borderId="0" xfId="1" applyFont="1" applyFill="1"/>
    <xf numFmtId="4" fontId="27" fillId="5" borderId="0" xfId="1" applyNumberFormat="1" applyFont="1" applyFill="1"/>
    <xf numFmtId="0" fontId="27" fillId="6" borderId="29" xfId="1" applyFont="1" applyFill="1" applyBorder="1"/>
    <xf numFmtId="0" fontId="27" fillId="5" borderId="28" xfId="1" applyFont="1" applyFill="1" applyBorder="1"/>
    <xf numFmtId="0" fontId="33" fillId="3" borderId="28" xfId="0" applyFont="1" applyFill="1" applyBorder="1"/>
    <xf numFmtId="167" fontId="27" fillId="6" borderId="28" xfId="1" applyNumberFormat="1" applyFont="1" applyFill="1" applyBorder="1"/>
    <xf numFmtId="0" fontId="27" fillId="6" borderId="30" xfId="1" applyFont="1" applyFill="1" applyBorder="1"/>
    <xf numFmtId="0" fontId="4" fillId="6" borderId="0" xfId="1" applyFont="1" applyFill="1"/>
    <xf numFmtId="0" fontId="27" fillId="6" borderId="31" xfId="1" applyFont="1" applyFill="1" applyBorder="1"/>
    <xf numFmtId="0" fontId="33" fillId="3" borderId="0" xfId="0" applyFont="1" applyFill="1"/>
    <xf numFmtId="0" fontId="27" fillId="6" borderId="0" xfId="1" applyFont="1" applyFill="1"/>
    <xf numFmtId="0" fontId="27" fillId="6" borderId="27" xfId="1" applyFont="1" applyFill="1" applyBorder="1"/>
    <xf numFmtId="3" fontId="8" fillId="6" borderId="0" xfId="1" applyNumberFormat="1" applyFill="1"/>
    <xf numFmtId="167" fontId="33" fillId="3" borderId="0" xfId="0" applyNumberFormat="1" applyFont="1" applyFill="1"/>
    <xf numFmtId="3" fontId="27" fillId="6" borderId="0" xfId="1" applyNumberFormat="1" applyFont="1" applyFill="1"/>
    <xf numFmtId="170" fontId="8" fillId="3" borderId="0" xfId="1" applyNumberFormat="1" applyFill="1"/>
    <xf numFmtId="10" fontId="27" fillId="6" borderId="0" xfId="2" applyNumberFormat="1" applyFont="1" applyFill="1"/>
    <xf numFmtId="170" fontId="27" fillId="3" borderId="0" xfId="1" applyNumberFormat="1" applyFont="1" applyFill="1"/>
    <xf numFmtId="10" fontId="8" fillId="6" borderId="0" xfId="2" applyNumberFormat="1" applyFont="1" applyFill="1"/>
    <xf numFmtId="0" fontId="27" fillId="6" borderId="24" xfId="1" applyFont="1" applyFill="1" applyBorder="1"/>
    <xf numFmtId="0" fontId="27" fillId="5" borderId="32" xfId="1" applyFont="1" applyFill="1" applyBorder="1"/>
    <xf numFmtId="0" fontId="33" fillId="3" borderId="32" xfId="0" applyFont="1" applyFill="1" applyBorder="1"/>
    <xf numFmtId="166" fontId="27" fillId="6" borderId="32" xfId="1" applyNumberFormat="1" applyFont="1" applyFill="1" applyBorder="1"/>
    <xf numFmtId="0" fontId="27" fillId="6" borderId="26" xfId="1" applyFont="1" applyFill="1" applyBorder="1"/>
    <xf numFmtId="166" fontId="27" fillId="6" borderId="0" xfId="1" applyNumberFormat="1" applyFont="1" applyFill="1"/>
    <xf numFmtId="0" fontId="34" fillId="5" borderId="38" xfId="1" applyFont="1" applyFill="1" applyBorder="1" applyAlignment="1">
      <alignment horizontal="right"/>
    </xf>
    <xf numFmtId="167" fontId="35" fillId="5" borderId="0" xfId="1" applyNumberFormat="1" applyFont="1" applyFill="1"/>
    <xf numFmtId="168" fontId="27" fillId="5" borderId="0" xfId="1" applyNumberFormat="1" applyFont="1" applyFill="1"/>
    <xf numFmtId="10" fontId="4" fillId="6" borderId="0" xfId="2" applyNumberFormat="1" applyFont="1" applyFill="1" applyBorder="1"/>
    <xf numFmtId="4" fontId="9" fillId="0" borderId="5" xfId="0" applyNumberFormat="1" applyFont="1" applyFill="1" applyBorder="1" applyAlignment="1">
      <alignment horizontal="center" vertical="center" wrapText="1"/>
    </xf>
    <xf numFmtId="0" fontId="9" fillId="0" borderId="9" xfId="0" applyFont="1" applyBorder="1"/>
    <xf numFmtId="0" fontId="9" fillId="0" borderId="24" xfId="0" applyFont="1" applyFill="1" applyBorder="1" applyAlignment="1">
      <alignment horizontal="center" vertical="center" wrapText="1"/>
    </xf>
    <xf numFmtId="0" fontId="9" fillId="0" borderId="5" xfId="0" applyFont="1" applyBorder="1" applyAlignment="1">
      <alignment horizontal="center" vertical="center"/>
    </xf>
    <xf numFmtId="3" fontId="8" fillId="6" borderId="0" xfId="2" applyNumberFormat="1" applyFont="1" applyFill="1"/>
    <xf numFmtId="3" fontId="27" fillId="6" borderId="0" xfId="2" applyNumberFormat="1" applyFont="1" applyFill="1"/>
    <xf numFmtId="0" fontId="24" fillId="3" borderId="0" xfId="0" applyFont="1" applyFill="1" applyProtection="1">
      <protection hidden="1"/>
    </xf>
    <xf numFmtId="0" fontId="24" fillId="3" borderId="0" xfId="0" applyFont="1" applyFill="1" applyProtection="1">
      <protection locked="0" hidden="1"/>
    </xf>
    <xf numFmtId="165" fontId="24" fillId="3" borderId="0" xfId="2" applyNumberFormat="1" applyFont="1" applyFill="1" applyProtection="1">
      <protection locked="0" hidden="1"/>
    </xf>
    <xf numFmtId="169" fontId="6" fillId="3" borderId="0" xfId="2" applyNumberFormat="1" applyFill="1"/>
    <xf numFmtId="165" fontId="7" fillId="3" borderId="0" xfId="2" applyNumberFormat="1" applyFont="1" applyFill="1" applyProtection="1">
      <protection hidden="1"/>
    </xf>
    <xf numFmtId="169" fontId="7" fillId="3" borderId="0" xfId="2" applyNumberFormat="1" applyFont="1" applyFill="1" applyProtection="1">
      <protection hidden="1"/>
    </xf>
    <xf numFmtId="4" fontId="36" fillId="3" borderId="5" xfId="0" applyNumberFormat="1" applyFont="1" applyFill="1" applyBorder="1" applyAlignment="1">
      <alignment vertical="center" wrapText="1"/>
    </xf>
    <xf numFmtId="4" fontId="36" fillId="3" borderId="21" xfId="0" applyNumberFormat="1" applyFont="1" applyFill="1" applyBorder="1" applyAlignment="1">
      <alignment vertical="center" wrapText="1"/>
    </xf>
    <xf numFmtId="4" fontId="36" fillId="3" borderId="5" xfId="0" applyNumberFormat="1" applyFont="1" applyFill="1" applyBorder="1" applyAlignment="1">
      <alignment horizontal="right" vertical="center" wrapText="1" indent="1"/>
    </xf>
    <xf numFmtId="4" fontId="36" fillId="3" borderId="21" xfId="0" applyNumberFormat="1" applyFont="1" applyFill="1" applyBorder="1" applyAlignment="1">
      <alignment horizontal="right" vertical="center" wrapText="1" indent="1"/>
    </xf>
    <xf numFmtId="4" fontId="37" fillId="4" borderId="14" xfId="0" applyNumberFormat="1" applyFont="1" applyFill="1" applyBorder="1" applyAlignment="1">
      <alignment horizontal="right"/>
    </xf>
    <xf numFmtId="4" fontId="37" fillId="4" borderId="15" xfId="0" applyNumberFormat="1" applyFont="1" applyFill="1" applyBorder="1" applyAlignment="1">
      <alignment horizontal="right"/>
    </xf>
    <xf numFmtId="0" fontId="17" fillId="3" borderId="0" xfId="1" applyFont="1" applyFill="1"/>
    <xf numFmtId="0" fontId="38" fillId="0" borderId="0" xfId="0" applyFont="1"/>
    <xf numFmtId="3" fontId="17" fillId="3" borderId="0" xfId="1" applyNumberFormat="1" applyFont="1" applyFill="1"/>
    <xf numFmtId="165" fontId="39" fillId="3" borderId="0" xfId="2" applyNumberFormat="1" applyFont="1" applyFill="1" applyProtection="1">
      <protection locked="0" hidden="1"/>
    </xf>
    <xf numFmtId="0" fontId="17" fillId="3" borderId="0" xfId="1" applyFont="1" applyFill="1" applyAlignment="1">
      <alignment horizontal="left"/>
    </xf>
    <xf numFmtId="3" fontId="9" fillId="0" borderId="0" xfId="0" applyNumberFormat="1" applyFont="1" applyFill="1"/>
    <xf numFmtId="3" fontId="40" fillId="0" borderId="0" xfId="0" applyNumberFormat="1" applyFont="1" applyFill="1"/>
    <xf numFmtId="9" fontId="41" fillId="0" borderId="0" xfId="2" applyFont="1" applyFill="1"/>
    <xf numFmtId="4" fontId="9" fillId="0" borderId="5" xfId="0" applyNumberFormat="1" applyFont="1" applyFill="1" applyBorder="1" applyAlignment="1">
      <alignment horizontal="right" wrapText="1"/>
    </xf>
    <xf numFmtId="4" fontId="5" fillId="0" borderId="5" xfId="0" applyNumberFormat="1" applyFont="1" applyFill="1" applyBorder="1" applyAlignment="1">
      <alignment wrapText="1"/>
    </xf>
    <xf numFmtId="167" fontId="8" fillId="0" borderId="28" xfId="1" applyNumberFormat="1" applyFill="1" applyBorder="1"/>
    <xf numFmtId="3" fontId="8" fillId="3" borderId="0" xfId="1" applyNumberFormat="1" applyFill="1" applyBorder="1"/>
    <xf numFmtId="3" fontId="8" fillId="3" borderId="0" xfId="1" applyNumberFormat="1" applyFill="1"/>
    <xf numFmtId="3" fontId="0" fillId="3" borderId="0" xfId="0" applyNumberFormat="1" applyFill="1"/>
    <xf numFmtId="0" fontId="25" fillId="0" borderId="0" xfId="0" applyFont="1" applyAlignment="1">
      <alignment wrapText="1"/>
    </xf>
    <xf numFmtId="0" fontId="11" fillId="0" borderId="0" xfId="0" applyFont="1" applyBorder="1" applyAlignment="1">
      <alignment horizontal="left" wrapText="1"/>
    </xf>
    <xf numFmtId="0" fontId="10" fillId="0" borderId="0" xfId="0" applyFont="1" applyAlignment="1">
      <alignment horizontal="left" wrapText="1"/>
    </xf>
    <xf numFmtId="0" fontId="26" fillId="0" borderId="0" xfId="0" applyFont="1" applyAlignment="1">
      <alignment horizontal="center" wrapText="1"/>
    </xf>
    <xf numFmtId="0" fontId="9" fillId="0" borderId="1" xfId="0" applyFont="1" applyBorder="1" applyAlignment="1"/>
    <xf numFmtId="0" fontId="9" fillId="0" borderId="16" xfId="0" applyFont="1" applyBorder="1" applyAlignment="1"/>
    <xf numFmtId="4" fontId="1" fillId="0" borderId="35" xfId="0" applyNumberFormat="1" applyFont="1" applyFill="1" applyBorder="1" applyAlignment="1">
      <alignment horizontal="center" vertical="center" wrapText="1"/>
    </xf>
    <xf numFmtId="4" fontId="1" fillId="0" borderId="36" xfId="0" applyNumberFormat="1" applyFont="1" applyFill="1" applyBorder="1" applyAlignment="1">
      <alignment horizontal="center" vertical="center" wrapText="1"/>
    </xf>
    <xf numFmtId="4" fontId="1" fillId="0" borderId="37" xfId="0" applyNumberFormat="1" applyFont="1" applyFill="1" applyBorder="1" applyAlignment="1">
      <alignment horizontal="center" vertical="center" wrapText="1"/>
    </xf>
    <xf numFmtId="0" fontId="9" fillId="0" borderId="7" xfId="0" applyFont="1" applyBorder="1" applyAlignment="1"/>
    <xf numFmtId="4" fontId="9" fillId="0" borderId="35" xfId="0" applyNumberFormat="1" applyFont="1" applyFill="1" applyBorder="1" applyAlignment="1">
      <alignment horizontal="center" vertical="center" wrapText="1"/>
    </xf>
    <xf numFmtId="4" fontId="9" fillId="0" borderId="36" xfId="0" applyNumberFormat="1" applyFont="1" applyFill="1" applyBorder="1" applyAlignment="1">
      <alignment horizontal="center" vertical="center" wrapText="1"/>
    </xf>
    <xf numFmtId="4" fontId="9" fillId="0" borderId="37" xfId="0" applyNumberFormat="1" applyFont="1" applyFill="1" applyBorder="1" applyAlignment="1">
      <alignment horizontal="center" vertical="center" wrapText="1"/>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5" xfId="0" applyFont="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7" fillId="3" borderId="31" xfId="1" applyFont="1" applyFill="1" applyBorder="1" applyAlignment="1">
      <alignment horizontal="center" wrapText="1"/>
    </xf>
    <xf numFmtId="0" fontId="17" fillId="3" borderId="0" xfId="1" applyFont="1" applyFill="1" applyAlignment="1">
      <alignment horizontal="center" wrapText="1"/>
    </xf>
  </cellXfs>
  <cellStyles count="3">
    <cellStyle name="Normaallaad 4" xfId="1" xr:uid="{00000000-0005-0000-0000-000000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4"/>
  <sheetViews>
    <sheetView tabSelected="1" zoomScale="85" zoomScaleNormal="85" workbookViewId="0">
      <selection activeCell="H6" sqref="H6"/>
    </sheetView>
  </sheetViews>
  <sheetFormatPr defaultColWidth="9.140625" defaultRowHeight="15" x14ac:dyDescent="0.25"/>
  <cols>
    <col min="1" max="1" width="5.42578125" style="1" customWidth="1"/>
    <col min="2" max="2" width="7.7109375" style="1" customWidth="1"/>
    <col min="3" max="3" width="7.85546875" style="1" customWidth="1"/>
    <col min="4" max="4" width="52.28515625" style="1" customWidth="1"/>
    <col min="5" max="6" width="14" style="1" customWidth="1"/>
    <col min="7" max="7" width="31.85546875" style="1" customWidth="1"/>
    <col min="8" max="8" width="31.5703125" style="1" customWidth="1"/>
    <col min="9" max="9" width="16.28515625" style="1" customWidth="1"/>
    <col min="10" max="10" width="9.140625" style="1"/>
    <col min="11" max="11" width="0" style="1" hidden="1" customWidth="1"/>
    <col min="12" max="12" width="8.5703125" style="1" hidden="1" customWidth="1"/>
    <col min="13" max="13" width="9.140625" style="1"/>
    <col min="14" max="14" width="11.28515625" style="1" bestFit="1" customWidth="1"/>
    <col min="15" max="15" width="10.140625" style="1" bestFit="1" customWidth="1"/>
    <col min="16" max="16384" width="9.140625" style="1"/>
  </cols>
  <sheetData>
    <row r="1" spans="1:16" x14ac:dyDescent="0.25">
      <c r="H1" s="56" t="s">
        <v>69</v>
      </c>
    </row>
    <row r="2" spans="1:16" ht="15" customHeight="1" x14ac:dyDescent="0.25"/>
    <row r="3" spans="1:16" ht="18.75" customHeight="1" x14ac:dyDescent="0.3">
      <c r="A3" s="237" t="s">
        <v>27</v>
      </c>
      <c r="B3" s="237"/>
      <c r="C3" s="237"/>
      <c r="D3" s="237"/>
      <c r="E3" s="237"/>
      <c r="F3" s="237"/>
      <c r="G3" s="237"/>
      <c r="H3" s="237"/>
    </row>
    <row r="4" spans="1:16" ht="16.5" customHeight="1" x14ac:dyDescent="0.25">
      <c r="F4" s="3"/>
      <c r="G4" s="3"/>
    </row>
    <row r="5" spans="1:16" x14ac:dyDescent="0.25">
      <c r="C5" s="4" t="s">
        <v>10</v>
      </c>
      <c r="D5" s="114" t="s">
        <v>54</v>
      </c>
      <c r="F5" s="3"/>
      <c r="G5" s="3"/>
      <c r="K5" s="63"/>
      <c r="L5" s="64"/>
    </row>
    <row r="6" spans="1:16" x14ac:dyDescent="0.25">
      <c r="C6" s="4" t="s">
        <v>11</v>
      </c>
      <c r="D6" s="113" t="s">
        <v>55</v>
      </c>
      <c r="F6" s="3"/>
      <c r="G6" s="3"/>
      <c r="H6" s="65"/>
      <c r="K6" s="63"/>
      <c r="L6" s="64"/>
      <c r="N6" s="66"/>
    </row>
    <row r="7" spans="1:16" ht="15.75" x14ac:dyDescent="0.25">
      <c r="F7" s="3"/>
      <c r="G7" s="3"/>
      <c r="H7" s="2"/>
      <c r="I7" s="8"/>
      <c r="J7" s="8"/>
      <c r="K7" s="63"/>
      <c r="L7" s="64"/>
      <c r="M7" s="4"/>
      <c r="N7" s="66"/>
    </row>
    <row r="8" spans="1:16" ht="17.25" x14ac:dyDescent="0.25">
      <c r="D8" s="5" t="s">
        <v>20</v>
      </c>
      <c r="E8" s="115">
        <v>1531.2</v>
      </c>
      <c r="F8" s="6" t="s">
        <v>25</v>
      </c>
      <c r="G8" s="7"/>
      <c r="J8" s="67"/>
    </row>
    <row r="9" spans="1:16" ht="17.25" x14ac:dyDescent="0.25">
      <c r="D9" s="5" t="s">
        <v>15</v>
      </c>
      <c r="E9" s="115">
        <v>2665</v>
      </c>
      <c r="F9" s="6" t="s">
        <v>25</v>
      </c>
      <c r="G9" s="7"/>
      <c r="I9" s="8"/>
      <c r="J9" s="68"/>
      <c r="M9" s="8"/>
    </row>
    <row r="10" spans="1:16" ht="15.75" thickBot="1" x14ac:dyDescent="0.3">
      <c r="D10" s="8"/>
      <c r="M10" s="69"/>
      <c r="N10" s="70"/>
      <c r="P10" s="221"/>
    </row>
    <row r="11" spans="1:16" ht="17.25" x14ac:dyDescent="0.25">
      <c r="B11" s="9" t="s">
        <v>75</v>
      </c>
      <c r="C11" s="50"/>
      <c r="D11" s="50"/>
      <c r="E11" s="10" t="s">
        <v>26</v>
      </c>
      <c r="F11" s="47" t="s">
        <v>8</v>
      </c>
      <c r="G11" s="44" t="s">
        <v>21</v>
      </c>
      <c r="H11" s="11" t="s">
        <v>12</v>
      </c>
    </row>
    <row r="12" spans="1:16" ht="15" customHeight="1" x14ac:dyDescent="0.25">
      <c r="B12" s="49"/>
      <c r="C12" s="71" t="s">
        <v>53</v>
      </c>
      <c r="D12" s="72"/>
      <c r="E12" s="228">
        <f>F12/$E$8</f>
        <v>0.72018678160919536</v>
      </c>
      <c r="F12" s="119">
        <f>'Annuiteetgraafik BIL'!F17</f>
        <v>1102.75</v>
      </c>
      <c r="G12" s="205" t="s">
        <v>72</v>
      </c>
      <c r="H12" s="249" t="s">
        <v>76</v>
      </c>
      <c r="I12" s="73"/>
      <c r="M12" s="4"/>
      <c r="N12" s="73"/>
      <c r="O12" s="74"/>
    </row>
    <row r="13" spans="1:16" s="117" customFormat="1" ht="15" customHeight="1" x14ac:dyDescent="0.25">
      <c r="B13" s="120"/>
      <c r="C13" s="121" t="s">
        <v>62</v>
      </c>
      <c r="D13" s="122"/>
      <c r="E13" s="228">
        <f t="shared" ref="E13:E15" si="0">F13/$E$8</f>
        <v>0.3200039184952978</v>
      </c>
      <c r="F13" s="119">
        <f>'Annuiteetgraafik TS'!F14</f>
        <v>489.99</v>
      </c>
      <c r="G13" s="205" t="s">
        <v>73</v>
      </c>
      <c r="H13" s="250"/>
      <c r="I13" s="123"/>
      <c r="M13" s="118"/>
      <c r="N13" s="123"/>
      <c r="O13" s="124"/>
    </row>
    <row r="14" spans="1:16" s="117" customFormat="1" ht="15" customHeight="1" x14ac:dyDescent="0.25">
      <c r="B14" s="120"/>
      <c r="C14" s="121" t="s">
        <v>63</v>
      </c>
      <c r="D14" s="122"/>
      <c r="E14" s="228">
        <f t="shared" si="0"/>
        <v>0.38893025078369903</v>
      </c>
      <c r="F14" s="119">
        <f>'Annuiteetgraafik ES'!F14</f>
        <v>595.53</v>
      </c>
      <c r="G14" s="205" t="s">
        <v>74</v>
      </c>
      <c r="H14" s="250"/>
      <c r="I14" s="123"/>
      <c r="M14" s="118"/>
      <c r="N14" s="123"/>
      <c r="O14" s="124"/>
    </row>
    <row r="15" spans="1:16" ht="15" customHeight="1" x14ac:dyDescent="0.25">
      <c r="B15" s="49"/>
      <c r="C15" s="71" t="s">
        <v>64</v>
      </c>
      <c r="D15" s="72"/>
      <c r="E15" s="228">
        <f t="shared" si="0"/>
        <v>8.0770506792058505</v>
      </c>
      <c r="F15" s="119">
        <f>'Annuiteetgraafik INV'!F18</f>
        <v>12367.58</v>
      </c>
      <c r="G15" s="205" t="s">
        <v>72</v>
      </c>
      <c r="H15" s="250"/>
      <c r="I15" s="73"/>
      <c r="M15" s="4"/>
      <c r="N15" s="73"/>
      <c r="O15" s="74"/>
    </row>
    <row r="16" spans="1:16" ht="15" customHeight="1" x14ac:dyDescent="0.25">
      <c r="B16" s="13">
        <v>400</v>
      </c>
      <c r="C16" s="238" t="s">
        <v>52</v>
      </c>
      <c r="D16" s="239"/>
      <c r="E16" s="229">
        <v>3.0136793228062473</v>
      </c>
      <c r="F16" s="119">
        <f>E16*$E$8</f>
        <v>4614.545779080926</v>
      </c>
      <c r="G16" s="247" t="s">
        <v>28</v>
      </c>
      <c r="H16" s="250"/>
      <c r="I16" s="123"/>
      <c r="M16" s="4"/>
      <c r="N16" s="73"/>
      <c r="O16" s="74"/>
    </row>
    <row r="17" spans="2:15" ht="15" customHeight="1" x14ac:dyDescent="0.25">
      <c r="B17" s="13">
        <v>400</v>
      </c>
      <c r="C17" s="238" t="s">
        <v>65</v>
      </c>
      <c r="D17" s="239"/>
      <c r="E17" s="75">
        <v>0.20771644446689361</v>
      </c>
      <c r="F17" s="119">
        <f>E8*E17</f>
        <v>318.05541976770752</v>
      </c>
      <c r="G17" s="248"/>
      <c r="H17" s="250"/>
      <c r="M17" s="4"/>
      <c r="N17" s="73"/>
      <c r="O17" s="74"/>
    </row>
    <row r="18" spans="2:15" ht="15" customHeight="1" x14ac:dyDescent="0.25">
      <c r="B18" s="13">
        <v>100</v>
      </c>
      <c r="C18" s="51" t="s">
        <v>14</v>
      </c>
      <c r="D18" s="52"/>
      <c r="E18" s="14">
        <f>F18/E8</f>
        <v>0.38341157262277947</v>
      </c>
      <c r="F18" s="119">
        <v>587.07979999999998</v>
      </c>
      <c r="G18" s="240" t="s">
        <v>84</v>
      </c>
      <c r="H18" s="250"/>
      <c r="I18" s="73"/>
      <c r="M18" s="4"/>
      <c r="N18" s="73"/>
      <c r="O18" s="74"/>
    </row>
    <row r="19" spans="2:15" ht="15" customHeight="1" x14ac:dyDescent="0.25">
      <c r="B19" s="13">
        <v>200</v>
      </c>
      <c r="C19" s="12" t="s">
        <v>0</v>
      </c>
      <c r="D19" s="43"/>
      <c r="E19" s="14">
        <f>F19/E8</f>
        <v>1.0768547544409615</v>
      </c>
      <c r="F19" s="119">
        <v>1648.88</v>
      </c>
      <c r="G19" s="241"/>
      <c r="H19" s="250"/>
      <c r="I19" s="73"/>
      <c r="M19" s="4"/>
      <c r="N19" s="73"/>
      <c r="O19" s="74"/>
    </row>
    <row r="20" spans="2:15" ht="15" customHeight="1" x14ac:dyDescent="0.25">
      <c r="B20" s="13">
        <v>500</v>
      </c>
      <c r="C20" s="62" t="s">
        <v>1</v>
      </c>
      <c r="D20" s="59"/>
      <c r="E20" s="14">
        <f>F20/E8</f>
        <v>0.15673981191222569</v>
      </c>
      <c r="F20" s="119">
        <v>240</v>
      </c>
      <c r="G20" s="242"/>
      <c r="H20" s="251"/>
      <c r="I20" s="73"/>
      <c r="M20" s="4"/>
      <c r="N20" s="73"/>
      <c r="O20" s="74"/>
    </row>
    <row r="21" spans="2:15" x14ac:dyDescent="0.25">
      <c r="B21" s="15"/>
      <c r="C21" s="16" t="s">
        <v>13</v>
      </c>
      <c r="D21" s="16"/>
      <c r="E21" s="17">
        <f>SUM(E12:E20)</f>
        <v>14.344573536343152</v>
      </c>
      <c r="F21" s="48">
        <f>SUM(F12:F20)</f>
        <v>21964.410998848634</v>
      </c>
      <c r="G21" s="45"/>
      <c r="H21" s="18"/>
      <c r="I21" s="73"/>
      <c r="N21" s="73"/>
      <c r="O21" s="74"/>
    </row>
    <row r="22" spans="2:15" x14ac:dyDescent="0.25">
      <c r="B22" s="19"/>
      <c r="C22" s="20"/>
      <c r="D22" s="20"/>
      <c r="E22" s="21"/>
      <c r="F22" s="54"/>
      <c r="G22" s="58"/>
      <c r="H22" s="22"/>
      <c r="I22" s="73"/>
      <c r="N22" s="73"/>
      <c r="O22" s="74"/>
    </row>
    <row r="23" spans="2:15" ht="17.25" x14ac:dyDescent="0.25">
      <c r="B23" s="23" t="s">
        <v>78</v>
      </c>
      <c r="C23" s="16"/>
      <c r="D23" s="16"/>
      <c r="E23" s="24" t="s">
        <v>26</v>
      </c>
      <c r="F23" s="53" t="s">
        <v>8</v>
      </c>
      <c r="G23" s="55" t="s">
        <v>21</v>
      </c>
      <c r="H23" s="25" t="s">
        <v>12</v>
      </c>
      <c r="I23" s="73"/>
      <c r="N23" s="73"/>
      <c r="O23" s="74"/>
    </row>
    <row r="24" spans="2:15" ht="15.75" customHeight="1" x14ac:dyDescent="0.25">
      <c r="B24" s="13">
        <v>300</v>
      </c>
      <c r="C24" s="239" t="s">
        <v>29</v>
      </c>
      <c r="D24" s="243"/>
      <c r="E24" s="214">
        <f>F24/$E$8</f>
        <v>1.6886167711598747</v>
      </c>
      <c r="F24" s="215">
        <v>2585.61</v>
      </c>
      <c r="G24" s="202" t="s">
        <v>70</v>
      </c>
      <c r="H24" s="252" t="s">
        <v>81</v>
      </c>
      <c r="I24" s="203"/>
      <c r="M24" s="4"/>
      <c r="N24" s="73"/>
      <c r="O24" s="74"/>
    </row>
    <row r="25" spans="2:15" ht="15" customHeight="1" x14ac:dyDescent="0.25">
      <c r="B25" s="13">
        <v>600</v>
      </c>
      <c r="C25" s="12" t="s">
        <v>22</v>
      </c>
      <c r="D25" s="43"/>
      <c r="E25" s="214"/>
      <c r="F25" s="215"/>
      <c r="G25" s="244" t="s">
        <v>71</v>
      </c>
      <c r="H25" s="253"/>
      <c r="I25" s="203"/>
      <c r="M25" s="4"/>
      <c r="N25" s="73"/>
      <c r="O25" s="74"/>
    </row>
    <row r="26" spans="2:15" ht="15" customHeight="1" x14ac:dyDescent="0.25">
      <c r="B26" s="13"/>
      <c r="C26" s="12">
        <v>610</v>
      </c>
      <c r="D26" s="43" t="s">
        <v>2</v>
      </c>
      <c r="E26" s="214">
        <f>F26/$E$8</f>
        <v>0.34735103187042837</v>
      </c>
      <c r="F26" s="215">
        <v>531.86389999999994</v>
      </c>
      <c r="G26" s="245"/>
      <c r="H26" s="253"/>
      <c r="I26" s="203"/>
      <c r="M26" s="4"/>
      <c r="N26" s="73"/>
      <c r="O26" s="74"/>
    </row>
    <row r="27" spans="2:15" x14ac:dyDescent="0.25">
      <c r="B27" s="13"/>
      <c r="C27" s="12">
        <v>620</v>
      </c>
      <c r="D27" s="43" t="s">
        <v>3</v>
      </c>
      <c r="E27" s="214">
        <f t="shared" ref="E27:E28" si="1">F27/$E$8</f>
        <v>0.4952138845350052</v>
      </c>
      <c r="F27" s="215">
        <v>758.27149999999995</v>
      </c>
      <c r="G27" s="245"/>
      <c r="H27" s="253"/>
      <c r="I27" s="203"/>
      <c r="M27" s="4"/>
      <c r="N27" s="73"/>
      <c r="O27" s="74"/>
    </row>
    <row r="28" spans="2:15" x14ac:dyDescent="0.25">
      <c r="B28" s="13"/>
      <c r="C28" s="12">
        <v>630</v>
      </c>
      <c r="D28" s="43" t="s">
        <v>4</v>
      </c>
      <c r="E28" s="214">
        <f t="shared" si="1"/>
        <v>0.11306667972831766</v>
      </c>
      <c r="F28" s="215">
        <v>173.1277</v>
      </c>
      <c r="G28" s="246"/>
      <c r="H28" s="254"/>
      <c r="I28" s="203"/>
      <c r="M28" s="4"/>
      <c r="N28" s="73"/>
      <c r="O28" s="74"/>
    </row>
    <row r="29" spans="2:15" ht="15.75" customHeight="1" x14ac:dyDescent="0.25">
      <c r="B29" s="13">
        <v>700</v>
      </c>
      <c r="C29" s="239" t="s">
        <v>30</v>
      </c>
      <c r="D29" s="243"/>
      <c r="E29" s="216" t="s">
        <v>80</v>
      </c>
      <c r="F29" s="217" t="s">
        <v>80</v>
      </c>
      <c r="G29" s="202"/>
      <c r="H29" s="204" t="s">
        <v>79</v>
      </c>
      <c r="I29" s="203"/>
      <c r="M29" s="4"/>
      <c r="N29" s="73"/>
      <c r="O29" s="74"/>
    </row>
    <row r="30" spans="2:15" ht="15" customHeight="1" thickBot="1" x14ac:dyDescent="0.3">
      <c r="B30" s="26"/>
      <c r="C30" s="27" t="s">
        <v>16</v>
      </c>
      <c r="D30" s="27"/>
      <c r="E30" s="218">
        <f>SUM(E24:E29)</f>
        <v>2.6442483672936259</v>
      </c>
      <c r="F30" s="219">
        <f>SUM(F24:F29)</f>
        <v>4048.8730999999998</v>
      </c>
      <c r="G30" s="46"/>
      <c r="H30" s="28"/>
      <c r="I30" s="225"/>
      <c r="J30" s="3"/>
      <c r="K30" s="3"/>
      <c r="L30" s="3"/>
      <c r="M30" s="3"/>
      <c r="N30" s="73"/>
      <c r="O30" s="74"/>
    </row>
    <row r="31" spans="2:15" ht="17.25" customHeight="1" x14ac:dyDescent="0.25">
      <c r="B31" s="29"/>
      <c r="C31" s="7"/>
      <c r="D31" s="7"/>
      <c r="E31" s="30"/>
      <c r="F31" s="31"/>
      <c r="G31" s="32"/>
      <c r="I31" s="226"/>
      <c r="J31" s="3"/>
      <c r="K31" s="3"/>
      <c r="L31" s="3"/>
      <c r="M31" s="227"/>
    </row>
    <row r="32" spans="2:15" ht="15" customHeight="1" x14ac:dyDescent="0.25">
      <c r="B32" s="235" t="s">
        <v>18</v>
      </c>
      <c r="C32" s="235"/>
      <c r="D32" s="235"/>
      <c r="E32" s="30">
        <f>E30+E21</f>
        <v>16.988821903636776</v>
      </c>
      <c r="F32" s="33">
        <f>ROUND(F30+F21,2)</f>
        <v>26013.279999999999</v>
      </c>
      <c r="G32" s="34"/>
      <c r="I32" s="225"/>
      <c r="J32" s="3"/>
      <c r="K32" s="3"/>
      <c r="L32" s="3"/>
      <c r="M32" s="3"/>
    </row>
    <row r="33" spans="2:13" x14ac:dyDescent="0.25">
      <c r="B33" s="29" t="s">
        <v>9</v>
      </c>
      <c r="C33" s="60"/>
      <c r="D33" s="35">
        <v>0.2</v>
      </c>
      <c r="E33" s="108">
        <f>E32*D33</f>
        <v>3.3977643807273554</v>
      </c>
      <c r="F33" s="31">
        <f>ROUND(F32*D33,2)</f>
        <v>5202.66</v>
      </c>
      <c r="I33" s="225"/>
      <c r="J33" s="3"/>
      <c r="K33" s="3"/>
      <c r="L33" s="3"/>
      <c r="M33" s="3"/>
    </row>
    <row r="34" spans="2:13" x14ac:dyDescent="0.25">
      <c r="B34" s="7" t="s">
        <v>17</v>
      </c>
      <c r="C34" s="7"/>
      <c r="D34" s="7"/>
      <c r="E34" s="30">
        <f>E33+E32</f>
        <v>20.386586284364132</v>
      </c>
      <c r="F34" s="31">
        <f>F33+F32</f>
        <v>31215.94</v>
      </c>
      <c r="G34" s="32"/>
      <c r="I34" s="3"/>
      <c r="J34" s="3"/>
      <c r="K34" s="3"/>
      <c r="L34" s="3"/>
      <c r="M34" s="3"/>
    </row>
    <row r="35" spans="2:13" x14ac:dyDescent="0.25">
      <c r="B35" s="7" t="s">
        <v>23</v>
      </c>
      <c r="C35" s="7"/>
      <c r="D35" s="7"/>
      <c r="E35" s="36"/>
      <c r="F35" s="31">
        <f>F32*G35</f>
        <v>312159.35999999999</v>
      </c>
      <c r="G35" s="37">
        <v>12</v>
      </c>
      <c r="H35" s="38" t="s">
        <v>19</v>
      </c>
      <c r="I35" s="225"/>
      <c r="J35" s="3"/>
      <c r="K35" s="3"/>
      <c r="L35" s="3"/>
      <c r="M35" s="3"/>
    </row>
    <row r="36" spans="2:13" ht="15.75" thickBot="1" x14ac:dyDescent="0.3">
      <c r="B36" s="7" t="s">
        <v>24</v>
      </c>
      <c r="C36" s="7"/>
      <c r="D36" s="7"/>
      <c r="E36" s="39"/>
      <c r="F36" s="40">
        <f>F34*G36</f>
        <v>374591.27999999997</v>
      </c>
      <c r="G36" s="41">
        <v>12</v>
      </c>
      <c r="H36" s="42" t="s">
        <v>19</v>
      </c>
      <c r="I36" s="225"/>
      <c r="J36" s="3"/>
      <c r="K36" s="3"/>
      <c r="L36" s="3"/>
      <c r="M36" s="3"/>
    </row>
    <row r="37" spans="2:13" ht="15.75" x14ac:dyDescent="0.25">
      <c r="B37" s="236"/>
      <c r="C37" s="236"/>
      <c r="D37" s="236"/>
      <c r="E37" s="236"/>
      <c r="F37" s="236"/>
      <c r="G37" s="61"/>
      <c r="H37" s="2"/>
    </row>
    <row r="38" spans="2:13" ht="52.5" customHeight="1" x14ac:dyDescent="0.25">
      <c r="B38" s="234" t="s">
        <v>77</v>
      </c>
      <c r="C38" s="234"/>
      <c r="D38" s="234"/>
      <c r="E38" s="234"/>
      <c r="F38" s="234"/>
      <c r="G38" s="234"/>
      <c r="H38" s="234"/>
    </row>
    <row r="39" spans="2:13" ht="15.75" x14ac:dyDescent="0.25">
      <c r="B39" s="109"/>
      <c r="C39" s="2"/>
      <c r="D39" s="2"/>
      <c r="E39" s="2"/>
      <c r="F39" s="2"/>
      <c r="G39" s="2"/>
      <c r="H39" s="2"/>
    </row>
    <row r="40" spans="2:13" ht="15.75" x14ac:dyDescent="0.25">
      <c r="B40" s="2"/>
      <c r="C40" s="2"/>
      <c r="D40" s="2"/>
      <c r="E40" s="2"/>
      <c r="F40" s="2"/>
      <c r="G40" s="2"/>
      <c r="H40" s="2"/>
    </row>
    <row r="41" spans="2:13" x14ac:dyDescent="0.25">
      <c r="B41" s="8" t="s">
        <v>5</v>
      </c>
      <c r="C41" s="8"/>
      <c r="D41" s="8"/>
      <c r="E41" s="8" t="s">
        <v>7</v>
      </c>
    </row>
    <row r="43" spans="2:13" x14ac:dyDescent="0.25">
      <c r="B43" s="57" t="s">
        <v>6</v>
      </c>
      <c r="C43" s="57"/>
      <c r="D43" s="57"/>
      <c r="E43" s="57" t="s">
        <v>6</v>
      </c>
      <c r="F43" s="57"/>
      <c r="G43" s="57"/>
    </row>
    <row r="44" spans="2:13" ht="15.75" x14ac:dyDescent="0.25">
      <c r="B44" s="2"/>
      <c r="C44" s="2"/>
      <c r="D44" s="2"/>
      <c r="E44" s="2"/>
      <c r="F44" s="2"/>
      <c r="G44" s="2"/>
      <c r="H44" s="2"/>
    </row>
  </sheetData>
  <mergeCells count="13">
    <mergeCell ref="B38:H38"/>
    <mergeCell ref="B32:D32"/>
    <mergeCell ref="B37:F37"/>
    <mergeCell ref="A3:H3"/>
    <mergeCell ref="C16:D16"/>
    <mergeCell ref="G18:G20"/>
    <mergeCell ref="C24:D24"/>
    <mergeCell ref="C17:D17"/>
    <mergeCell ref="C29:D29"/>
    <mergeCell ref="G25:G28"/>
    <mergeCell ref="G16:G17"/>
    <mergeCell ref="H12:H20"/>
    <mergeCell ref="H24:H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6"/>
  <sheetViews>
    <sheetView workbookViewId="0">
      <selection activeCell="H12" sqref="H12"/>
    </sheetView>
  </sheetViews>
  <sheetFormatPr defaultColWidth="9.140625" defaultRowHeight="15" x14ac:dyDescent="0.25"/>
  <cols>
    <col min="1" max="1" width="9.140625" style="93" customWidth="1"/>
    <col min="2" max="2" width="7.85546875" style="93" customWidth="1"/>
    <col min="3" max="3" width="14.7109375" style="93" customWidth="1"/>
    <col min="4" max="4" width="14.28515625" style="93" customWidth="1"/>
    <col min="5" max="7" width="14.7109375" style="93" customWidth="1"/>
    <col min="8" max="10" width="9.140625" style="93"/>
    <col min="11" max="11" width="11" style="93" customWidth="1"/>
    <col min="12" max="16384" width="9.140625" style="93"/>
  </cols>
  <sheetData>
    <row r="1" spans="1:16" x14ac:dyDescent="0.25">
      <c r="A1" s="76"/>
      <c r="B1" s="76"/>
      <c r="C1" s="76"/>
      <c r="D1" s="76"/>
      <c r="E1" s="76"/>
      <c r="F1" s="76"/>
      <c r="G1" s="77"/>
    </row>
    <row r="2" spans="1:16" x14ac:dyDescent="0.25">
      <c r="A2" s="76"/>
      <c r="B2" s="76"/>
      <c r="C2" s="76"/>
      <c r="D2" s="76"/>
      <c r="E2" s="76"/>
      <c r="F2" s="78"/>
      <c r="G2" s="79"/>
    </row>
    <row r="3" spans="1:16" x14ac:dyDescent="0.25">
      <c r="A3" s="76"/>
      <c r="B3" s="76"/>
      <c r="C3" s="76"/>
      <c r="D3" s="76"/>
      <c r="E3" s="76"/>
      <c r="F3" s="78"/>
      <c r="G3" s="79"/>
      <c r="K3" s="158" t="s">
        <v>10</v>
      </c>
      <c r="L3" s="158" t="s">
        <v>45</v>
      </c>
      <c r="M3" s="146"/>
    </row>
    <row r="4" spans="1:16" ht="21" x14ac:dyDescent="0.35">
      <c r="A4" s="76"/>
      <c r="B4" s="116" t="s">
        <v>56</v>
      </c>
      <c r="C4" s="76"/>
      <c r="D4" s="76"/>
      <c r="E4" s="80"/>
      <c r="F4" s="81"/>
      <c r="G4" s="76"/>
      <c r="K4" s="159" t="s">
        <v>47</v>
      </c>
      <c r="L4" s="160">
        <f>1239.1+151.5+140.6</f>
        <v>1531.1999999999998</v>
      </c>
      <c r="M4" s="161">
        <f>L4/$L$9</f>
        <v>1</v>
      </c>
      <c r="N4" s="106"/>
      <c r="O4" s="105"/>
    </row>
    <row r="5" spans="1:16" x14ac:dyDescent="0.25">
      <c r="A5" s="76"/>
      <c r="B5" s="76"/>
      <c r="C5" s="76"/>
      <c r="D5" s="76"/>
      <c r="E5" s="76"/>
      <c r="F5" s="81"/>
      <c r="G5" s="76"/>
      <c r="K5" s="159" t="s">
        <v>48</v>
      </c>
      <c r="L5" s="160">
        <v>0</v>
      </c>
      <c r="M5" s="161">
        <f>L5/$L$9</f>
        <v>0</v>
      </c>
      <c r="N5" s="104"/>
      <c r="O5" s="105"/>
    </row>
    <row r="6" spans="1:16" x14ac:dyDescent="0.25">
      <c r="A6" s="76"/>
      <c r="B6" s="82" t="s">
        <v>31</v>
      </c>
      <c r="C6" s="83"/>
      <c r="D6" s="84"/>
      <c r="E6" s="135">
        <v>44317</v>
      </c>
      <c r="F6" s="85"/>
      <c r="G6" s="255"/>
      <c r="H6" s="256"/>
      <c r="I6" s="256"/>
      <c r="J6" s="256"/>
      <c r="K6" s="159" t="s">
        <v>49</v>
      </c>
      <c r="L6" s="160">
        <v>0</v>
      </c>
      <c r="M6" s="161">
        <f>L6/$L$9</f>
        <v>0</v>
      </c>
      <c r="N6" s="99"/>
      <c r="O6" s="99"/>
    </row>
    <row r="7" spans="1:16" x14ac:dyDescent="0.25">
      <c r="A7" s="76"/>
      <c r="B7" s="86" t="s">
        <v>32</v>
      </c>
      <c r="C7" s="87"/>
      <c r="D7" s="88"/>
      <c r="E7" s="89">
        <v>360</v>
      </c>
      <c r="F7" s="90" t="s">
        <v>19</v>
      </c>
      <c r="G7" s="255"/>
      <c r="H7" s="256"/>
      <c r="I7" s="256"/>
      <c r="J7" s="256"/>
      <c r="K7" s="159" t="s">
        <v>50</v>
      </c>
      <c r="L7" s="160">
        <v>0</v>
      </c>
      <c r="M7" s="161">
        <f>L7/$L$9</f>
        <v>0</v>
      </c>
      <c r="N7" s="101"/>
      <c r="O7" s="101"/>
    </row>
    <row r="8" spans="1:16" x14ac:dyDescent="0.25">
      <c r="A8" s="76"/>
      <c r="B8" s="86" t="s">
        <v>33</v>
      </c>
      <c r="C8" s="87"/>
      <c r="D8" s="103">
        <f>E6-1</f>
        <v>44316</v>
      </c>
      <c r="E8" s="231">
        <v>252767</v>
      </c>
      <c r="F8" s="90" t="s">
        <v>34</v>
      </c>
      <c r="G8" s="76"/>
      <c r="K8" s="159" t="s">
        <v>51</v>
      </c>
      <c r="L8" s="160">
        <v>0</v>
      </c>
      <c r="M8" s="161">
        <f>L8/$L$9</f>
        <v>0</v>
      </c>
      <c r="N8" s="101"/>
      <c r="O8" s="101"/>
    </row>
    <row r="9" spans="1:16" x14ac:dyDescent="0.25">
      <c r="A9" s="76"/>
      <c r="B9" s="86" t="s">
        <v>33</v>
      </c>
      <c r="C9" s="87"/>
      <c r="D9" s="103">
        <f>EDATE(D8,E7)</f>
        <v>55273</v>
      </c>
      <c r="E9" s="231">
        <v>61000</v>
      </c>
      <c r="F9" s="90" t="s">
        <v>34</v>
      </c>
      <c r="G9" s="76"/>
      <c r="K9" s="162" t="s">
        <v>46</v>
      </c>
      <c r="L9" s="163">
        <f>SUM(L4:L8)</f>
        <v>1531.1999999999998</v>
      </c>
      <c r="M9" s="162"/>
      <c r="N9" s="101"/>
      <c r="O9" s="101"/>
    </row>
    <row r="10" spans="1:16" x14ac:dyDescent="0.25">
      <c r="A10" s="76"/>
      <c r="B10" s="86" t="s">
        <v>35</v>
      </c>
      <c r="C10" s="87"/>
      <c r="D10" s="88"/>
      <c r="E10" s="201">
        <f>M4</f>
        <v>1</v>
      </c>
      <c r="F10" s="90"/>
      <c r="G10" s="76"/>
      <c r="M10" s="102"/>
      <c r="N10" s="102"/>
      <c r="O10" s="102"/>
    </row>
    <row r="11" spans="1:16" x14ac:dyDescent="0.25">
      <c r="A11" s="76"/>
      <c r="B11" s="86" t="s">
        <v>36</v>
      </c>
      <c r="C11" s="87"/>
      <c r="D11" s="88"/>
      <c r="E11" s="107">
        <f>ROUND(E8*E10,2)</f>
        <v>252767</v>
      </c>
      <c r="F11" s="90" t="s">
        <v>34</v>
      </c>
      <c r="G11" s="76"/>
      <c r="M11" s="102"/>
      <c r="N11" s="102"/>
      <c r="O11" s="102"/>
    </row>
    <row r="12" spans="1:16" x14ac:dyDescent="0.25">
      <c r="A12" s="76"/>
      <c r="B12" s="86" t="s">
        <v>37</v>
      </c>
      <c r="C12" s="87"/>
      <c r="D12" s="88"/>
      <c r="E12" s="107">
        <f>ROUND(E9*E10,2)</f>
        <v>61000</v>
      </c>
      <c r="F12" s="90" t="s">
        <v>34</v>
      </c>
      <c r="G12" s="76"/>
      <c r="K12" s="100"/>
      <c r="L12" s="100"/>
      <c r="M12" s="101"/>
      <c r="N12" s="101"/>
      <c r="O12" s="101"/>
      <c r="P12" s="102"/>
    </row>
    <row r="13" spans="1:16" x14ac:dyDescent="0.25">
      <c r="A13" s="76"/>
      <c r="B13" s="150" t="s">
        <v>59</v>
      </c>
      <c r="C13" s="151"/>
      <c r="D13" s="152"/>
      <c r="E13" s="153">
        <v>3.9E-2</v>
      </c>
      <c r="F13" s="91"/>
      <c r="G13" s="92"/>
      <c r="K13" s="100"/>
      <c r="L13" s="100"/>
      <c r="M13" s="101"/>
      <c r="N13" s="101"/>
      <c r="O13" s="101"/>
      <c r="P13" s="102"/>
    </row>
    <row r="14" spans="1:16" x14ac:dyDescent="0.25">
      <c r="A14" s="76"/>
      <c r="B14" s="89"/>
      <c r="C14" s="87"/>
      <c r="E14" s="94"/>
      <c r="F14" s="89"/>
      <c r="G14" s="92"/>
      <c r="K14" s="100"/>
      <c r="L14" s="100"/>
      <c r="M14" s="101"/>
      <c r="N14" s="101"/>
      <c r="O14" s="101"/>
      <c r="P14" s="102"/>
    </row>
    <row r="15" spans="1:16" x14ac:dyDescent="0.25">
      <c r="K15" s="100"/>
      <c r="L15" s="100"/>
      <c r="M15" s="101"/>
      <c r="N15" s="101"/>
      <c r="O15" s="101"/>
      <c r="P15" s="102"/>
    </row>
    <row r="16" spans="1:16" ht="15.75" thickBot="1" x14ac:dyDescent="0.3">
      <c r="A16" s="95" t="s">
        <v>38</v>
      </c>
      <c r="B16" s="95" t="s">
        <v>39</v>
      </c>
      <c r="C16" s="95" t="s">
        <v>40</v>
      </c>
      <c r="D16" s="95" t="s">
        <v>41</v>
      </c>
      <c r="E16" s="95" t="s">
        <v>42</v>
      </c>
      <c r="F16" s="95" t="s">
        <v>43</v>
      </c>
      <c r="G16" s="95" t="s">
        <v>44</v>
      </c>
      <c r="K16" s="100"/>
      <c r="L16" s="100"/>
      <c r="M16" s="101"/>
      <c r="N16" s="101"/>
      <c r="O16" s="101"/>
      <c r="P16" s="102"/>
    </row>
    <row r="17" spans="1:16" x14ac:dyDescent="0.25">
      <c r="A17" s="96">
        <f>E6</f>
        <v>44317</v>
      </c>
      <c r="B17" s="97">
        <v>1</v>
      </c>
      <c r="C17" s="81">
        <f>E11</f>
        <v>252767</v>
      </c>
      <c r="D17" s="98">
        <f>ROUND(C17*$E$13/12,2)</f>
        <v>821.49</v>
      </c>
      <c r="E17" s="98">
        <f>F17-D17</f>
        <v>281.26</v>
      </c>
      <c r="F17" s="98">
        <f>ROUND(PMT($E$13/12,E7,-E11,E12),2)</f>
        <v>1102.75</v>
      </c>
      <c r="G17" s="98">
        <f>C17-E17</f>
        <v>252485.74</v>
      </c>
      <c r="K17" s="100"/>
      <c r="L17" s="100"/>
      <c r="M17" s="101"/>
      <c r="N17" s="101"/>
      <c r="O17" s="101"/>
      <c r="P17" s="102"/>
    </row>
    <row r="18" spans="1:16" x14ac:dyDescent="0.25">
      <c r="A18" s="96">
        <f>EDATE(A17,1)</f>
        <v>44348</v>
      </c>
      <c r="B18" s="97">
        <v>2</v>
      </c>
      <c r="C18" s="81">
        <f>G17</f>
        <v>252485.74</v>
      </c>
      <c r="D18" s="98">
        <f t="shared" ref="D18:D75" si="0">ROUND(C18*$E$13/12,2)</f>
        <v>820.58</v>
      </c>
      <c r="E18" s="98">
        <f>F18-D18</f>
        <v>282.16999999999996</v>
      </c>
      <c r="F18" s="98">
        <f>F17</f>
        <v>1102.75</v>
      </c>
      <c r="G18" s="98">
        <f t="shared" ref="G18:G75" si="1">C18-E18</f>
        <v>252203.56999999998</v>
      </c>
      <c r="K18" s="100"/>
      <c r="L18" s="100"/>
      <c r="M18" s="101"/>
      <c r="N18" s="101"/>
      <c r="O18" s="101"/>
      <c r="P18" s="102"/>
    </row>
    <row r="19" spans="1:16" x14ac:dyDescent="0.25">
      <c r="A19" s="96">
        <f>EDATE(A18,1)</f>
        <v>44378</v>
      </c>
      <c r="B19" s="97">
        <v>3</v>
      </c>
      <c r="C19" s="81">
        <f>G18</f>
        <v>252203.56999999998</v>
      </c>
      <c r="D19" s="98">
        <f t="shared" si="0"/>
        <v>819.66</v>
      </c>
      <c r="E19" s="98">
        <f>F19-D19</f>
        <v>283.09000000000003</v>
      </c>
      <c r="F19" s="98">
        <f t="shared" ref="F19:F82" si="2">F18</f>
        <v>1102.75</v>
      </c>
      <c r="G19" s="98">
        <f t="shared" si="1"/>
        <v>251920.47999999998</v>
      </c>
      <c r="K19" s="100"/>
      <c r="L19" s="100"/>
      <c r="M19" s="101"/>
      <c r="N19" s="101"/>
      <c r="O19" s="101"/>
      <c r="P19" s="102"/>
    </row>
    <row r="20" spans="1:16" x14ac:dyDescent="0.25">
      <c r="A20" s="96">
        <f t="shared" ref="A20:A83" si="3">EDATE(A19,1)</f>
        <v>44409</v>
      </c>
      <c r="B20" s="97">
        <v>4</v>
      </c>
      <c r="C20" s="81">
        <f t="shared" ref="C20:C75" si="4">G19</f>
        <v>251920.47999999998</v>
      </c>
      <c r="D20" s="98">
        <f t="shared" si="0"/>
        <v>818.74</v>
      </c>
      <c r="E20" s="98">
        <f t="shared" ref="E20:E75" si="5">F20-D20</f>
        <v>284.01</v>
      </c>
      <c r="F20" s="98">
        <f t="shared" si="2"/>
        <v>1102.75</v>
      </c>
      <c r="G20" s="98">
        <f t="shared" si="1"/>
        <v>251636.46999999997</v>
      </c>
      <c r="K20" s="100"/>
      <c r="L20" s="100"/>
      <c r="M20" s="101"/>
      <c r="N20" s="101"/>
      <c r="O20" s="101"/>
      <c r="P20" s="102"/>
    </row>
    <row r="21" spans="1:16" x14ac:dyDescent="0.25">
      <c r="A21" s="96">
        <f t="shared" si="3"/>
        <v>44440</v>
      </c>
      <c r="B21" s="97">
        <v>5</v>
      </c>
      <c r="C21" s="81">
        <f t="shared" si="4"/>
        <v>251636.46999999997</v>
      </c>
      <c r="D21" s="98">
        <f t="shared" si="0"/>
        <v>817.82</v>
      </c>
      <c r="E21" s="98">
        <f t="shared" si="5"/>
        <v>284.92999999999995</v>
      </c>
      <c r="F21" s="98">
        <f t="shared" si="2"/>
        <v>1102.75</v>
      </c>
      <c r="G21" s="98">
        <f t="shared" si="1"/>
        <v>251351.53999999998</v>
      </c>
      <c r="K21" s="100"/>
      <c r="L21" s="100"/>
      <c r="M21" s="101"/>
      <c r="N21" s="101"/>
      <c r="O21" s="101"/>
      <c r="P21" s="102"/>
    </row>
    <row r="22" spans="1:16" x14ac:dyDescent="0.25">
      <c r="A22" s="96">
        <f t="shared" si="3"/>
        <v>44470</v>
      </c>
      <c r="B22" s="97">
        <v>6</v>
      </c>
      <c r="C22" s="81">
        <f t="shared" si="4"/>
        <v>251351.53999999998</v>
      </c>
      <c r="D22" s="98">
        <f t="shared" si="0"/>
        <v>816.89</v>
      </c>
      <c r="E22" s="98">
        <f t="shared" si="5"/>
        <v>285.86</v>
      </c>
      <c r="F22" s="98">
        <f t="shared" si="2"/>
        <v>1102.75</v>
      </c>
      <c r="G22" s="98">
        <f t="shared" si="1"/>
        <v>251065.68</v>
      </c>
      <c r="K22" s="100"/>
      <c r="L22" s="100"/>
      <c r="M22" s="101"/>
      <c r="N22" s="101"/>
      <c r="O22" s="101"/>
      <c r="P22" s="102"/>
    </row>
    <row r="23" spans="1:16" x14ac:dyDescent="0.25">
      <c r="A23" s="96">
        <f t="shared" si="3"/>
        <v>44501</v>
      </c>
      <c r="B23" s="97">
        <v>7</v>
      </c>
      <c r="C23" s="81">
        <f t="shared" si="4"/>
        <v>251065.68</v>
      </c>
      <c r="D23" s="98">
        <f t="shared" si="0"/>
        <v>815.96</v>
      </c>
      <c r="E23" s="98">
        <f t="shared" si="5"/>
        <v>286.78999999999996</v>
      </c>
      <c r="F23" s="98">
        <f t="shared" si="2"/>
        <v>1102.75</v>
      </c>
      <c r="G23" s="98">
        <f t="shared" si="1"/>
        <v>250778.88999999998</v>
      </c>
      <c r="K23" s="100"/>
      <c r="L23" s="100"/>
      <c r="M23" s="101"/>
      <c r="N23" s="101"/>
      <c r="O23" s="101"/>
      <c r="P23" s="102"/>
    </row>
    <row r="24" spans="1:16" x14ac:dyDescent="0.25">
      <c r="A24" s="96">
        <f>EDATE(A23,1)</f>
        <v>44531</v>
      </c>
      <c r="B24" s="97">
        <v>8</v>
      </c>
      <c r="C24" s="81">
        <f t="shared" si="4"/>
        <v>250778.88999999998</v>
      </c>
      <c r="D24" s="98">
        <f t="shared" si="0"/>
        <v>815.03</v>
      </c>
      <c r="E24" s="98">
        <f t="shared" si="5"/>
        <v>287.72000000000003</v>
      </c>
      <c r="F24" s="98">
        <f t="shared" si="2"/>
        <v>1102.75</v>
      </c>
      <c r="G24" s="98">
        <f t="shared" si="1"/>
        <v>250491.16999999998</v>
      </c>
      <c r="K24" s="100"/>
      <c r="L24" s="100"/>
      <c r="M24" s="101"/>
      <c r="N24" s="101"/>
      <c r="O24" s="101"/>
      <c r="P24" s="102"/>
    </row>
    <row r="25" spans="1:16" x14ac:dyDescent="0.25">
      <c r="A25" s="96">
        <f t="shared" si="3"/>
        <v>44562</v>
      </c>
      <c r="B25" s="97">
        <v>9</v>
      </c>
      <c r="C25" s="81">
        <f t="shared" si="4"/>
        <v>250491.16999999998</v>
      </c>
      <c r="D25" s="98">
        <f t="shared" si="0"/>
        <v>814.1</v>
      </c>
      <c r="E25" s="98">
        <f t="shared" si="5"/>
        <v>288.64999999999998</v>
      </c>
      <c r="F25" s="98">
        <f t="shared" si="2"/>
        <v>1102.75</v>
      </c>
      <c r="G25" s="98">
        <f t="shared" si="1"/>
        <v>250202.52</v>
      </c>
      <c r="K25" s="100"/>
      <c r="L25" s="100"/>
      <c r="M25" s="101"/>
      <c r="N25" s="101"/>
      <c r="O25" s="101"/>
      <c r="P25" s="102"/>
    </row>
    <row r="26" spans="1:16" x14ac:dyDescent="0.25">
      <c r="A26" s="96">
        <f t="shared" si="3"/>
        <v>44593</v>
      </c>
      <c r="B26" s="97">
        <v>10</v>
      </c>
      <c r="C26" s="81">
        <f t="shared" si="4"/>
        <v>250202.52</v>
      </c>
      <c r="D26" s="98">
        <f t="shared" si="0"/>
        <v>813.16</v>
      </c>
      <c r="E26" s="98">
        <f t="shared" si="5"/>
        <v>289.59000000000003</v>
      </c>
      <c r="F26" s="98">
        <f t="shared" si="2"/>
        <v>1102.75</v>
      </c>
      <c r="G26" s="98">
        <f t="shared" si="1"/>
        <v>249912.93</v>
      </c>
      <c r="K26" s="100"/>
      <c r="L26" s="100"/>
      <c r="M26" s="101"/>
      <c r="N26" s="101"/>
      <c r="O26" s="101"/>
      <c r="P26" s="102"/>
    </row>
    <row r="27" spans="1:16" x14ac:dyDescent="0.25">
      <c r="A27" s="96">
        <f t="shared" si="3"/>
        <v>44621</v>
      </c>
      <c r="B27" s="97">
        <v>11</v>
      </c>
      <c r="C27" s="81">
        <f t="shared" si="4"/>
        <v>249912.93</v>
      </c>
      <c r="D27" s="98">
        <f t="shared" si="0"/>
        <v>812.22</v>
      </c>
      <c r="E27" s="98">
        <f t="shared" si="5"/>
        <v>290.52999999999997</v>
      </c>
      <c r="F27" s="98">
        <f t="shared" si="2"/>
        <v>1102.75</v>
      </c>
      <c r="G27" s="98">
        <f t="shared" si="1"/>
        <v>249622.39999999999</v>
      </c>
      <c r="K27" s="88"/>
      <c r="L27" s="88"/>
      <c r="M27" s="88"/>
      <c r="N27" s="88"/>
      <c r="O27" s="88"/>
      <c r="P27" s="88"/>
    </row>
    <row r="28" spans="1:16" x14ac:dyDescent="0.25">
      <c r="A28" s="96">
        <f t="shared" si="3"/>
        <v>44652</v>
      </c>
      <c r="B28" s="97">
        <v>12</v>
      </c>
      <c r="C28" s="81">
        <f t="shared" si="4"/>
        <v>249622.39999999999</v>
      </c>
      <c r="D28" s="98">
        <f t="shared" si="0"/>
        <v>811.27</v>
      </c>
      <c r="E28" s="98">
        <f t="shared" si="5"/>
        <v>291.48</v>
      </c>
      <c r="F28" s="98">
        <f t="shared" si="2"/>
        <v>1102.75</v>
      </c>
      <c r="G28" s="98">
        <f t="shared" si="1"/>
        <v>249330.91999999998</v>
      </c>
    </row>
    <row r="29" spans="1:16" x14ac:dyDescent="0.25">
      <c r="A29" s="96">
        <f t="shared" si="3"/>
        <v>44682</v>
      </c>
      <c r="B29" s="97">
        <v>13</v>
      </c>
      <c r="C29" s="81">
        <f t="shared" si="4"/>
        <v>249330.91999999998</v>
      </c>
      <c r="D29" s="98">
        <f t="shared" si="0"/>
        <v>810.33</v>
      </c>
      <c r="E29" s="98">
        <f t="shared" si="5"/>
        <v>292.41999999999996</v>
      </c>
      <c r="F29" s="98">
        <f t="shared" si="2"/>
        <v>1102.75</v>
      </c>
      <c r="G29" s="98">
        <f t="shared" si="1"/>
        <v>249038.49999999997</v>
      </c>
    </row>
    <row r="30" spans="1:16" x14ac:dyDescent="0.25">
      <c r="A30" s="96">
        <f t="shared" si="3"/>
        <v>44713</v>
      </c>
      <c r="B30" s="97">
        <v>14</v>
      </c>
      <c r="C30" s="81">
        <f t="shared" si="4"/>
        <v>249038.49999999997</v>
      </c>
      <c r="D30" s="98">
        <f t="shared" si="0"/>
        <v>809.38</v>
      </c>
      <c r="E30" s="98">
        <f t="shared" si="5"/>
        <v>293.37</v>
      </c>
      <c r="F30" s="98">
        <f t="shared" si="2"/>
        <v>1102.75</v>
      </c>
      <c r="G30" s="98">
        <f t="shared" si="1"/>
        <v>248745.12999999998</v>
      </c>
    </row>
    <row r="31" spans="1:16" x14ac:dyDescent="0.25">
      <c r="A31" s="96">
        <f t="shared" si="3"/>
        <v>44743</v>
      </c>
      <c r="B31" s="97">
        <v>15</v>
      </c>
      <c r="C31" s="81">
        <f t="shared" si="4"/>
        <v>248745.12999999998</v>
      </c>
      <c r="D31" s="98">
        <f t="shared" si="0"/>
        <v>808.42</v>
      </c>
      <c r="E31" s="98">
        <f t="shared" si="5"/>
        <v>294.33000000000004</v>
      </c>
      <c r="F31" s="98">
        <f t="shared" si="2"/>
        <v>1102.75</v>
      </c>
      <c r="G31" s="98">
        <f t="shared" si="1"/>
        <v>248450.8</v>
      </c>
    </row>
    <row r="32" spans="1:16" x14ac:dyDescent="0.25">
      <c r="A32" s="96">
        <f t="shared" si="3"/>
        <v>44774</v>
      </c>
      <c r="B32" s="97">
        <v>16</v>
      </c>
      <c r="C32" s="81">
        <f t="shared" si="4"/>
        <v>248450.8</v>
      </c>
      <c r="D32" s="98">
        <f t="shared" si="0"/>
        <v>807.47</v>
      </c>
      <c r="E32" s="98">
        <f t="shared" si="5"/>
        <v>295.27999999999997</v>
      </c>
      <c r="F32" s="98">
        <f t="shared" si="2"/>
        <v>1102.75</v>
      </c>
      <c r="G32" s="98">
        <f t="shared" si="1"/>
        <v>248155.51999999999</v>
      </c>
    </row>
    <row r="33" spans="1:7" x14ac:dyDescent="0.25">
      <c r="A33" s="96">
        <f t="shared" si="3"/>
        <v>44805</v>
      </c>
      <c r="B33" s="97">
        <v>17</v>
      </c>
      <c r="C33" s="81">
        <f t="shared" si="4"/>
        <v>248155.51999999999</v>
      </c>
      <c r="D33" s="98">
        <f t="shared" si="0"/>
        <v>806.51</v>
      </c>
      <c r="E33" s="98">
        <f t="shared" si="5"/>
        <v>296.24</v>
      </c>
      <c r="F33" s="98">
        <f t="shared" si="2"/>
        <v>1102.75</v>
      </c>
      <c r="G33" s="98">
        <f t="shared" si="1"/>
        <v>247859.28</v>
      </c>
    </row>
    <row r="34" spans="1:7" x14ac:dyDescent="0.25">
      <c r="A34" s="96">
        <f t="shared" si="3"/>
        <v>44835</v>
      </c>
      <c r="B34" s="97">
        <v>18</v>
      </c>
      <c r="C34" s="81">
        <f t="shared" si="4"/>
        <v>247859.28</v>
      </c>
      <c r="D34" s="98">
        <f t="shared" si="0"/>
        <v>805.54</v>
      </c>
      <c r="E34" s="98">
        <f t="shared" si="5"/>
        <v>297.21000000000004</v>
      </c>
      <c r="F34" s="98">
        <f t="shared" si="2"/>
        <v>1102.75</v>
      </c>
      <c r="G34" s="98">
        <f t="shared" si="1"/>
        <v>247562.07</v>
      </c>
    </row>
    <row r="35" spans="1:7" x14ac:dyDescent="0.25">
      <c r="A35" s="96">
        <f t="shared" si="3"/>
        <v>44866</v>
      </c>
      <c r="B35" s="97">
        <v>19</v>
      </c>
      <c r="C35" s="81">
        <f t="shared" si="4"/>
        <v>247562.07</v>
      </c>
      <c r="D35" s="98">
        <f t="shared" si="0"/>
        <v>804.58</v>
      </c>
      <c r="E35" s="98">
        <f t="shared" si="5"/>
        <v>298.16999999999996</v>
      </c>
      <c r="F35" s="98">
        <f t="shared" si="2"/>
        <v>1102.75</v>
      </c>
      <c r="G35" s="98">
        <f t="shared" si="1"/>
        <v>247263.9</v>
      </c>
    </row>
    <row r="36" spans="1:7" x14ac:dyDescent="0.25">
      <c r="A36" s="96">
        <f t="shared" si="3"/>
        <v>44896</v>
      </c>
      <c r="B36" s="97">
        <v>20</v>
      </c>
      <c r="C36" s="81">
        <f t="shared" si="4"/>
        <v>247263.9</v>
      </c>
      <c r="D36" s="98">
        <f t="shared" si="0"/>
        <v>803.61</v>
      </c>
      <c r="E36" s="98">
        <f t="shared" si="5"/>
        <v>299.14</v>
      </c>
      <c r="F36" s="98">
        <f t="shared" si="2"/>
        <v>1102.75</v>
      </c>
      <c r="G36" s="98">
        <f t="shared" si="1"/>
        <v>246964.75999999998</v>
      </c>
    </row>
    <row r="37" spans="1:7" x14ac:dyDescent="0.25">
      <c r="A37" s="96">
        <f t="shared" si="3"/>
        <v>44927</v>
      </c>
      <c r="B37" s="97">
        <v>21</v>
      </c>
      <c r="C37" s="81">
        <f t="shared" si="4"/>
        <v>246964.75999999998</v>
      </c>
      <c r="D37" s="98">
        <f t="shared" si="0"/>
        <v>802.64</v>
      </c>
      <c r="E37" s="98">
        <f t="shared" si="5"/>
        <v>300.11</v>
      </c>
      <c r="F37" s="98">
        <f t="shared" si="2"/>
        <v>1102.75</v>
      </c>
      <c r="G37" s="98">
        <f t="shared" si="1"/>
        <v>246664.65</v>
      </c>
    </row>
    <row r="38" spans="1:7" x14ac:dyDescent="0.25">
      <c r="A38" s="96">
        <f t="shared" si="3"/>
        <v>44958</v>
      </c>
      <c r="B38" s="97">
        <v>22</v>
      </c>
      <c r="C38" s="81">
        <f t="shared" si="4"/>
        <v>246664.65</v>
      </c>
      <c r="D38" s="98">
        <f t="shared" si="0"/>
        <v>801.66</v>
      </c>
      <c r="E38" s="98">
        <f t="shared" si="5"/>
        <v>301.09000000000003</v>
      </c>
      <c r="F38" s="98">
        <f t="shared" si="2"/>
        <v>1102.75</v>
      </c>
      <c r="G38" s="98">
        <f t="shared" si="1"/>
        <v>246363.56</v>
      </c>
    </row>
    <row r="39" spans="1:7" x14ac:dyDescent="0.25">
      <c r="A39" s="96">
        <f t="shared" si="3"/>
        <v>44986</v>
      </c>
      <c r="B39" s="97">
        <v>23</v>
      </c>
      <c r="C39" s="81">
        <f t="shared" si="4"/>
        <v>246363.56</v>
      </c>
      <c r="D39" s="98">
        <f t="shared" si="0"/>
        <v>800.68</v>
      </c>
      <c r="E39" s="98">
        <f t="shared" si="5"/>
        <v>302.07000000000005</v>
      </c>
      <c r="F39" s="98">
        <f t="shared" si="2"/>
        <v>1102.75</v>
      </c>
      <c r="G39" s="98">
        <f t="shared" si="1"/>
        <v>246061.49</v>
      </c>
    </row>
    <row r="40" spans="1:7" x14ac:dyDescent="0.25">
      <c r="A40" s="96">
        <f t="shared" si="3"/>
        <v>45017</v>
      </c>
      <c r="B40" s="97">
        <v>24</v>
      </c>
      <c r="C40" s="81">
        <f t="shared" si="4"/>
        <v>246061.49</v>
      </c>
      <c r="D40" s="98">
        <f t="shared" si="0"/>
        <v>799.7</v>
      </c>
      <c r="E40" s="98">
        <f t="shared" si="5"/>
        <v>303.04999999999995</v>
      </c>
      <c r="F40" s="98">
        <f t="shared" si="2"/>
        <v>1102.75</v>
      </c>
      <c r="G40" s="98">
        <f t="shared" si="1"/>
        <v>245758.44</v>
      </c>
    </row>
    <row r="41" spans="1:7" x14ac:dyDescent="0.25">
      <c r="A41" s="96">
        <f t="shared" si="3"/>
        <v>45047</v>
      </c>
      <c r="B41" s="97">
        <v>25</v>
      </c>
      <c r="C41" s="81">
        <f t="shared" si="4"/>
        <v>245758.44</v>
      </c>
      <c r="D41" s="98">
        <f t="shared" si="0"/>
        <v>798.71</v>
      </c>
      <c r="E41" s="98">
        <f t="shared" si="5"/>
        <v>304.03999999999996</v>
      </c>
      <c r="F41" s="98">
        <f t="shared" si="2"/>
        <v>1102.75</v>
      </c>
      <c r="G41" s="98">
        <f t="shared" si="1"/>
        <v>245454.4</v>
      </c>
    </row>
    <row r="42" spans="1:7" x14ac:dyDescent="0.25">
      <c r="A42" s="96">
        <f t="shared" si="3"/>
        <v>45078</v>
      </c>
      <c r="B42" s="97">
        <v>26</v>
      </c>
      <c r="C42" s="81">
        <f t="shared" si="4"/>
        <v>245454.4</v>
      </c>
      <c r="D42" s="98">
        <f t="shared" si="0"/>
        <v>797.73</v>
      </c>
      <c r="E42" s="98">
        <f t="shared" si="5"/>
        <v>305.02</v>
      </c>
      <c r="F42" s="98">
        <f t="shared" si="2"/>
        <v>1102.75</v>
      </c>
      <c r="G42" s="98">
        <f t="shared" si="1"/>
        <v>245149.38</v>
      </c>
    </row>
    <row r="43" spans="1:7" x14ac:dyDescent="0.25">
      <c r="A43" s="96">
        <f t="shared" si="3"/>
        <v>45108</v>
      </c>
      <c r="B43" s="97">
        <v>27</v>
      </c>
      <c r="C43" s="81">
        <f t="shared" si="4"/>
        <v>245149.38</v>
      </c>
      <c r="D43" s="98">
        <f t="shared" si="0"/>
        <v>796.74</v>
      </c>
      <c r="E43" s="98">
        <f t="shared" si="5"/>
        <v>306.01</v>
      </c>
      <c r="F43" s="98">
        <f t="shared" si="2"/>
        <v>1102.75</v>
      </c>
      <c r="G43" s="98">
        <f t="shared" si="1"/>
        <v>244843.37</v>
      </c>
    </row>
    <row r="44" spans="1:7" x14ac:dyDescent="0.25">
      <c r="A44" s="96">
        <f t="shared" si="3"/>
        <v>45139</v>
      </c>
      <c r="B44" s="97">
        <v>28</v>
      </c>
      <c r="C44" s="81">
        <f t="shared" si="4"/>
        <v>244843.37</v>
      </c>
      <c r="D44" s="98">
        <f t="shared" si="0"/>
        <v>795.74</v>
      </c>
      <c r="E44" s="98">
        <f t="shared" si="5"/>
        <v>307.01</v>
      </c>
      <c r="F44" s="98">
        <f t="shared" si="2"/>
        <v>1102.75</v>
      </c>
      <c r="G44" s="98">
        <f t="shared" si="1"/>
        <v>244536.36</v>
      </c>
    </row>
    <row r="45" spans="1:7" x14ac:dyDescent="0.25">
      <c r="A45" s="96">
        <f t="shared" si="3"/>
        <v>45170</v>
      </c>
      <c r="B45" s="97">
        <v>29</v>
      </c>
      <c r="C45" s="81">
        <f t="shared" si="4"/>
        <v>244536.36</v>
      </c>
      <c r="D45" s="98">
        <f t="shared" si="0"/>
        <v>794.74</v>
      </c>
      <c r="E45" s="98">
        <f t="shared" si="5"/>
        <v>308.01</v>
      </c>
      <c r="F45" s="98">
        <f t="shared" si="2"/>
        <v>1102.75</v>
      </c>
      <c r="G45" s="98">
        <f t="shared" si="1"/>
        <v>244228.34999999998</v>
      </c>
    </row>
    <row r="46" spans="1:7" x14ac:dyDescent="0.25">
      <c r="A46" s="96">
        <f t="shared" si="3"/>
        <v>45200</v>
      </c>
      <c r="B46" s="97">
        <v>30</v>
      </c>
      <c r="C46" s="81">
        <f t="shared" si="4"/>
        <v>244228.34999999998</v>
      </c>
      <c r="D46" s="98">
        <f t="shared" si="0"/>
        <v>793.74</v>
      </c>
      <c r="E46" s="98">
        <f t="shared" si="5"/>
        <v>309.01</v>
      </c>
      <c r="F46" s="98">
        <f t="shared" si="2"/>
        <v>1102.75</v>
      </c>
      <c r="G46" s="98">
        <f t="shared" si="1"/>
        <v>243919.33999999997</v>
      </c>
    </row>
    <row r="47" spans="1:7" x14ac:dyDescent="0.25">
      <c r="A47" s="96">
        <f t="shared" si="3"/>
        <v>45231</v>
      </c>
      <c r="B47" s="97">
        <v>31</v>
      </c>
      <c r="C47" s="81">
        <f t="shared" si="4"/>
        <v>243919.33999999997</v>
      </c>
      <c r="D47" s="98">
        <f t="shared" si="0"/>
        <v>792.74</v>
      </c>
      <c r="E47" s="98">
        <f t="shared" si="5"/>
        <v>310.01</v>
      </c>
      <c r="F47" s="98">
        <f t="shared" si="2"/>
        <v>1102.75</v>
      </c>
      <c r="G47" s="98">
        <f t="shared" si="1"/>
        <v>243609.32999999996</v>
      </c>
    </row>
    <row r="48" spans="1:7" x14ac:dyDescent="0.25">
      <c r="A48" s="96">
        <f t="shared" si="3"/>
        <v>45261</v>
      </c>
      <c r="B48" s="97">
        <v>32</v>
      </c>
      <c r="C48" s="81">
        <f t="shared" si="4"/>
        <v>243609.32999999996</v>
      </c>
      <c r="D48" s="98">
        <f t="shared" si="0"/>
        <v>791.73</v>
      </c>
      <c r="E48" s="98">
        <f t="shared" si="5"/>
        <v>311.02</v>
      </c>
      <c r="F48" s="98">
        <f t="shared" si="2"/>
        <v>1102.75</v>
      </c>
      <c r="G48" s="98">
        <f t="shared" si="1"/>
        <v>243298.30999999997</v>
      </c>
    </row>
    <row r="49" spans="1:7" x14ac:dyDescent="0.25">
      <c r="A49" s="96">
        <f t="shared" si="3"/>
        <v>45292</v>
      </c>
      <c r="B49" s="97">
        <v>33</v>
      </c>
      <c r="C49" s="81">
        <f t="shared" si="4"/>
        <v>243298.30999999997</v>
      </c>
      <c r="D49" s="98">
        <f t="shared" si="0"/>
        <v>790.72</v>
      </c>
      <c r="E49" s="98">
        <f t="shared" si="5"/>
        <v>312.02999999999997</v>
      </c>
      <c r="F49" s="98">
        <f t="shared" si="2"/>
        <v>1102.75</v>
      </c>
      <c r="G49" s="98">
        <f t="shared" si="1"/>
        <v>242986.27999999997</v>
      </c>
    </row>
    <row r="50" spans="1:7" x14ac:dyDescent="0.25">
      <c r="A50" s="96">
        <f t="shared" si="3"/>
        <v>45323</v>
      </c>
      <c r="B50" s="97">
        <v>34</v>
      </c>
      <c r="C50" s="81">
        <f t="shared" si="4"/>
        <v>242986.27999999997</v>
      </c>
      <c r="D50" s="98">
        <f t="shared" si="0"/>
        <v>789.71</v>
      </c>
      <c r="E50" s="98">
        <f t="shared" si="5"/>
        <v>313.03999999999996</v>
      </c>
      <c r="F50" s="98">
        <f t="shared" si="2"/>
        <v>1102.75</v>
      </c>
      <c r="G50" s="98">
        <f t="shared" si="1"/>
        <v>242673.23999999996</v>
      </c>
    </row>
    <row r="51" spans="1:7" x14ac:dyDescent="0.25">
      <c r="A51" s="96">
        <f t="shared" si="3"/>
        <v>45352</v>
      </c>
      <c r="B51" s="97">
        <v>35</v>
      </c>
      <c r="C51" s="81">
        <f t="shared" si="4"/>
        <v>242673.23999999996</v>
      </c>
      <c r="D51" s="98">
        <f t="shared" si="0"/>
        <v>788.69</v>
      </c>
      <c r="E51" s="98">
        <f t="shared" si="5"/>
        <v>314.05999999999995</v>
      </c>
      <c r="F51" s="98">
        <f t="shared" si="2"/>
        <v>1102.75</v>
      </c>
      <c r="G51" s="98">
        <f t="shared" si="1"/>
        <v>242359.17999999996</v>
      </c>
    </row>
    <row r="52" spans="1:7" x14ac:dyDescent="0.25">
      <c r="A52" s="96">
        <f t="shared" si="3"/>
        <v>45383</v>
      </c>
      <c r="B52" s="97">
        <v>36</v>
      </c>
      <c r="C52" s="81">
        <f t="shared" si="4"/>
        <v>242359.17999999996</v>
      </c>
      <c r="D52" s="98">
        <f t="shared" si="0"/>
        <v>787.67</v>
      </c>
      <c r="E52" s="98">
        <f t="shared" si="5"/>
        <v>315.08000000000004</v>
      </c>
      <c r="F52" s="98">
        <f t="shared" si="2"/>
        <v>1102.75</v>
      </c>
      <c r="G52" s="98">
        <f t="shared" si="1"/>
        <v>242044.09999999998</v>
      </c>
    </row>
    <row r="53" spans="1:7" x14ac:dyDescent="0.25">
      <c r="A53" s="96">
        <f t="shared" si="3"/>
        <v>45413</v>
      </c>
      <c r="B53" s="97">
        <v>37</v>
      </c>
      <c r="C53" s="81">
        <f t="shared" si="4"/>
        <v>242044.09999999998</v>
      </c>
      <c r="D53" s="98">
        <f t="shared" si="0"/>
        <v>786.64</v>
      </c>
      <c r="E53" s="98">
        <f t="shared" si="5"/>
        <v>316.11</v>
      </c>
      <c r="F53" s="98">
        <f t="shared" si="2"/>
        <v>1102.75</v>
      </c>
      <c r="G53" s="98">
        <f t="shared" si="1"/>
        <v>241727.99</v>
      </c>
    </row>
    <row r="54" spans="1:7" x14ac:dyDescent="0.25">
      <c r="A54" s="96">
        <f t="shared" si="3"/>
        <v>45444</v>
      </c>
      <c r="B54" s="97">
        <v>38</v>
      </c>
      <c r="C54" s="81">
        <f t="shared" si="4"/>
        <v>241727.99</v>
      </c>
      <c r="D54" s="98">
        <f t="shared" si="0"/>
        <v>785.62</v>
      </c>
      <c r="E54" s="98">
        <f t="shared" si="5"/>
        <v>317.13</v>
      </c>
      <c r="F54" s="98">
        <f t="shared" si="2"/>
        <v>1102.75</v>
      </c>
      <c r="G54" s="98">
        <f t="shared" si="1"/>
        <v>241410.86</v>
      </c>
    </row>
    <row r="55" spans="1:7" x14ac:dyDescent="0.25">
      <c r="A55" s="96">
        <f t="shared" si="3"/>
        <v>45474</v>
      </c>
      <c r="B55" s="97">
        <v>39</v>
      </c>
      <c r="C55" s="81">
        <f t="shared" si="4"/>
        <v>241410.86</v>
      </c>
      <c r="D55" s="98">
        <f t="shared" si="0"/>
        <v>784.59</v>
      </c>
      <c r="E55" s="98">
        <f t="shared" si="5"/>
        <v>318.15999999999997</v>
      </c>
      <c r="F55" s="98">
        <f t="shared" si="2"/>
        <v>1102.75</v>
      </c>
      <c r="G55" s="98">
        <f t="shared" si="1"/>
        <v>241092.69999999998</v>
      </c>
    </row>
    <row r="56" spans="1:7" x14ac:dyDescent="0.25">
      <c r="A56" s="96">
        <f t="shared" si="3"/>
        <v>45505</v>
      </c>
      <c r="B56" s="97">
        <v>40</v>
      </c>
      <c r="C56" s="81">
        <f t="shared" si="4"/>
        <v>241092.69999999998</v>
      </c>
      <c r="D56" s="98">
        <f t="shared" si="0"/>
        <v>783.55</v>
      </c>
      <c r="E56" s="98">
        <f t="shared" si="5"/>
        <v>319.20000000000005</v>
      </c>
      <c r="F56" s="98">
        <f t="shared" si="2"/>
        <v>1102.75</v>
      </c>
      <c r="G56" s="98">
        <f t="shared" si="1"/>
        <v>240773.49999999997</v>
      </c>
    </row>
    <row r="57" spans="1:7" x14ac:dyDescent="0.25">
      <c r="A57" s="96">
        <f t="shared" si="3"/>
        <v>45536</v>
      </c>
      <c r="B57" s="97">
        <v>41</v>
      </c>
      <c r="C57" s="81">
        <f t="shared" si="4"/>
        <v>240773.49999999997</v>
      </c>
      <c r="D57" s="98">
        <f t="shared" si="0"/>
        <v>782.51</v>
      </c>
      <c r="E57" s="98">
        <f t="shared" si="5"/>
        <v>320.24</v>
      </c>
      <c r="F57" s="98">
        <f t="shared" si="2"/>
        <v>1102.75</v>
      </c>
      <c r="G57" s="98">
        <f t="shared" si="1"/>
        <v>240453.25999999998</v>
      </c>
    </row>
    <row r="58" spans="1:7" x14ac:dyDescent="0.25">
      <c r="A58" s="96">
        <f t="shared" si="3"/>
        <v>45566</v>
      </c>
      <c r="B58" s="97">
        <v>42</v>
      </c>
      <c r="C58" s="81">
        <f t="shared" si="4"/>
        <v>240453.25999999998</v>
      </c>
      <c r="D58" s="98">
        <f t="shared" si="0"/>
        <v>781.47</v>
      </c>
      <c r="E58" s="98">
        <f t="shared" si="5"/>
        <v>321.27999999999997</v>
      </c>
      <c r="F58" s="98">
        <f t="shared" si="2"/>
        <v>1102.75</v>
      </c>
      <c r="G58" s="98">
        <f t="shared" si="1"/>
        <v>240131.97999999998</v>
      </c>
    </row>
    <row r="59" spans="1:7" x14ac:dyDescent="0.25">
      <c r="A59" s="96">
        <f t="shared" si="3"/>
        <v>45597</v>
      </c>
      <c r="B59" s="97">
        <v>43</v>
      </c>
      <c r="C59" s="81">
        <f t="shared" si="4"/>
        <v>240131.97999999998</v>
      </c>
      <c r="D59" s="98">
        <f t="shared" si="0"/>
        <v>780.43</v>
      </c>
      <c r="E59" s="98">
        <f t="shared" si="5"/>
        <v>322.32000000000005</v>
      </c>
      <c r="F59" s="98">
        <f t="shared" si="2"/>
        <v>1102.75</v>
      </c>
      <c r="G59" s="98">
        <f t="shared" si="1"/>
        <v>239809.65999999997</v>
      </c>
    </row>
    <row r="60" spans="1:7" x14ac:dyDescent="0.25">
      <c r="A60" s="96">
        <f t="shared" si="3"/>
        <v>45627</v>
      </c>
      <c r="B60" s="97">
        <v>44</v>
      </c>
      <c r="C60" s="81">
        <f t="shared" si="4"/>
        <v>239809.65999999997</v>
      </c>
      <c r="D60" s="98">
        <f t="shared" si="0"/>
        <v>779.38</v>
      </c>
      <c r="E60" s="98">
        <f t="shared" si="5"/>
        <v>323.37</v>
      </c>
      <c r="F60" s="98">
        <f t="shared" si="2"/>
        <v>1102.75</v>
      </c>
      <c r="G60" s="98">
        <f t="shared" si="1"/>
        <v>239486.28999999998</v>
      </c>
    </row>
    <row r="61" spans="1:7" x14ac:dyDescent="0.25">
      <c r="A61" s="96">
        <f t="shared" si="3"/>
        <v>45658</v>
      </c>
      <c r="B61" s="97">
        <v>45</v>
      </c>
      <c r="C61" s="81">
        <f t="shared" si="4"/>
        <v>239486.28999999998</v>
      </c>
      <c r="D61" s="98">
        <f t="shared" si="0"/>
        <v>778.33</v>
      </c>
      <c r="E61" s="98">
        <f t="shared" si="5"/>
        <v>324.41999999999996</v>
      </c>
      <c r="F61" s="98">
        <f t="shared" si="2"/>
        <v>1102.75</v>
      </c>
      <c r="G61" s="98">
        <f t="shared" si="1"/>
        <v>239161.86999999997</v>
      </c>
    </row>
    <row r="62" spans="1:7" x14ac:dyDescent="0.25">
      <c r="A62" s="96">
        <f t="shared" si="3"/>
        <v>45689</v>
      </c>
      <c r="B62" s="97">
        <v>46</v>
      </c>
      <c r="C62" s="81">
        <f t="shared" si="4"/>
        <v>239161.86999999997</v>
      </c>
      <c r="D62" s="98">
        <f t="shared" si="0"/>
        <v>777.28</v>
      </c>
      <c r="E62" s="98">
        <f t="shared" si="5"/>
        <v>325.47000000000003</v>
      </c>
      <c r="F62" s="98">
        <f t="shared" si="2"/>
        <v>1102.75</v>
      </c>
      <c r="G62" s="98">
        <f t="shared" si="1"/>
        <v>238836.39999999997</v>
      </c>
    </row>
    <row r="63" spans="1:7" x14ac:dyDescent="0.25">
      <c r="A63" s="96">
        <f t="shared" si="3"/>
        <v>45717</v>
      </c>
      <c r="B63" s="97">
        <v>47</v>
      </c>
      <c r="C63" s="81">
        <f t="shared" si="4"/>
        <v>238836.39999999997</v>
      </c>
      <c r="D63" s="98">
        <f t="shared" si="0"/>
        <v>776.22</v>
      </c>
      <c r="E63" s="98">
        <f t="shared" si="5"/>
        <v>326.52999999999997</v>
      </c>
      <c r="F63" s="98">
        <f t="shared" si="2"/>
        <v>1102.75</v>
      </c>
      <c r="G63" s="98">
        <f t="shared" si="1"/>
        <v>238509.86999999997</v>
      </c>
    </row>
    <row r="64" spans="1:7" x14ac:dyDescent="0.25">
      <c r="A64" s="96">
        <f t="shared" si="3"/>
        <v>45748</v>
      </c>
      <c r="B64" s="97">
        <v>48</v>
      </c>
      <c r="C64" s="81">
        <f t="shared" si="4"/>
        <v>238509.86999999997</v>
      </c>
      <c r="D64" s="98">
        <f t="shared" si="0"/>
        <v>775.16</v>
      </c>
      <c r="E64" s="98">
        <f t="shared" si="5"/>
        <v>327.59000000000003</v>
      </c>
      <c r="F64" s="98">
        <f t="shared" si="2"/>
        <v>1102.75</v>
      </c>
      <c r="G64" s="98">
        <f t="shared" si="1"/>
        <v>238182.27999999997</v>
      </c>
    </row>
    <row r="65" spans="1:7" x14ac:dyDescent="0.25">
      <c r="A65" s="96">
        <f t="shared" si="3"/>
        <v>45778</v>
      </c>
      <c r="B65" s="97">
        <v>49</v>
      </c>
      <c r="C65" s="81">
        <f t="shared" si="4"/>
        <v>238182.27999999997</v>
      </c>
      <c r="D65" s="98">
        <f t="shared" si="0"/>
        <v>774.09</v>
      </c>
      <c r="E65" s="98">
        <f t="shared" si="5"/>
        <v>328.65999999999997</v>
      </c>
      <c r="F65" s="98">
        <f t="shared" si="2"/>
        <v>1102.75</v>
      </c>
      <c r="G65" s="98">
        <f t="shared" si="1"/>
        <v>237853.61999999997</v>
      </c>
    </row>
    <row r="66" spans="1:7" x14ac:dyDescent="0.25">
      <c r="A66" s="96">
        <f t="shared" si="3"/>
        <v>45809</v>
      </c>
      <c r="B66" s="97">
        <v>50</v>
      </c>
      <c r="C66" s="81">
        <f t="shared" si="4"/>
        <v>237853.61999999997</v>
      </c>
      <c r="D66" s="98">
        <f t="shared" si="0"/>
        <v>773.02</v>
      </c>
      <c r="E66" s="98">
        <f t="shared" si="5"/>
        <v>329.73</v>
      </c>
      <c r="F66" s="98">
        <f t="shared" si="2"/>
        <v>1102.75</v>
      </c>
      <c r="G66" s="98">
        <f t="shared" si="1"/>
        <v>237523.88999999996</v>
      </c>
    </row>
    <row r="67" spans="1:7" x14ac:dyDescent="0.25">
      <c r="A67" s="96">
        <f t="shared" si="3"/>
        <v>45839</v>
      </c>
      <c r="B67" s="97">
        <v>51</v>
      </c>
      <c r="C67" s="81">
        <f t="shared" si="4"/>
        <v>237523.88999999996</v>
      </c>
      <c r="D67" s="98">
        <f t="shared" si="0"/>
        <v>771.95</v>
      </c>
      <c r="E67" s="98">
        <f t="shared" si="5"/>
        <v>330.79999999999995</v>
      </c>
      <c r="F67" s="98">
        <f t="shared" si="2"/>
        <v>1102.75</v>
      </c>
      <c r="G67" s="98">
        <f t="shared" si="1"/>
        <v>237193.08999999997</v>
      </c>
    </row>
    <row r="68" spans="1:7" x14ac:dyDescent="0.25">
      <c r="A68" s="96">
        <f t="shared" si="3"/>
        <v>45870</v>
      </c>
      <c r="B68" s="97">
        <v>52</v>
      </c>
      <c r="C68" s="81">
        <f t="shared" si="4"/>
        <v>237193.08999999997</v>
      </c>
      <c r="D68" s="98">
        <f t="shared" si="0"/>
        <v>770.88</v>
      </c>
      <c r="E68" s="98">
        <f t="shared" si="5"/>
        <v>331.87</v>
      </c>
      <c r="F68" s="98">
        <f t="shared" si="2"/>
        <v>1102.75</v>
      </c>
      <c r="G68" s="98">
        <f t="shared" si="1"/>
        <v>236861.21999999997</v>
      </c>
    </row>
    <row r="69" spans="1:7" x14ac:dyDescent="0.25">
      <c r="A69" s="96">
        <f t="shared" si="3"/>
        <v>45901</v>
      </c>
      <c r="B69" s="97">
        <v>53</v>
      </c>
      <c r="C69" s="81">
        <f t="shared" si="4"/>
        <v>236861.21999999997</v>
      </c>
      <c r="D69" s="98">
        <f t="shared" si="0"/>
        <v>769.8</v>
      </c>
      <c r="E69" s="98">
        <f t="shared" si="5"/>
        <v>332.95000000000005</v>
      </c>
      <c r="F69" s="98">
        <f t="shared" si="2"/>
        <v>1102.75</v>
      </c>
      <c r="G69" s="98">
        <f t="shared" si="1"/>
        <v>236528.26999999996</v>
      </c>
    </row>
    <row r="70" spans="1:7" x14ac:dyDescent="0.25">
      <c r="A70" s="96">
        <f t="shared" si="3"/>
        <v>45931</v>
      </c>
      <c r="B70" s="97">
        <v>54</v>
      </c>
      <c r="C70" s="81">
        <f t="shared" si="4"/>
        <v>236528.26999999996</v>
      </c>
      <c r="D70" s="98">
        <f t="shared" si="0"/>
        <v>768.72</v>
      </c>
      <c r="E70" s="98">
        <f t="shared" si="5"/>
        <v>334.03</v>
      </c>
      <c r="F70" s="98">
        <f t="shared" si="2"/>
        <v>1102.75</v>
      </c>
      <c r="G70" s="98">
        <f t="shared" si="1"/>
        <v>236194.23999999996</v>
      </c>
    </row>
    <row r="71" spans="1:7" x14ac:dyDescent="0.25">
      <c r="A71" s="96">
        <f t="shared" si="3"/>
        <v>45962</v>
      </c>
      <c r="B71" s="97">
        <v>55</v>
      </c>
      <c r="C71" s="81">
        <f t="shared" si="4"/>
        <v>236194.23999999996</v>
      </c>
      <c r="D71" s="98">
        <f t="shared" si="0"/>
        <v>767.63</v>
      </c>
      <c r="E71" s="98">
        <f t="shared" si="5"/>
        <v>335.12</v>
      </c>
      <c r="F71" s="98">
        <f t="shared" si="2"/>
        <v>1102.75</v>
      </c>
      <c r="G71" s="98">
        <f t="shared" si="1"/>
        <v>235859.11999999997</v>
      </c>
    </row>
    <row r="72" spans="1:7" x14ac:dyDescent="0.25">
      <c r="A72" s="96">
        <f t="shared" si="3"/>
        <v>45992</v>
      </c>
      <c r="B72" s="97">
        <v>56</v>
      </c>
      <c r="C72" s="81">
        <f t="shared" si="4"/>
        <v>235859.11999999997</v>
      </c>
      <c r="D72" s="98">
        <f t="shared" si="0"/>
        <v>766.54</v>
      </c>
      <c r="E72" s="98">
        <f t="shared" si="5"/>
        <v>336.21000000000004</v>
      </c>
      <c r="F72" s="98">
        <f t="shared" si="2"/>
        <v>1102.75</v>
      </c>
      <c r="G72" s="98">
        <f t="shared" si="1"/>
        <v>235522.90999999997</v>
      </c>
    </row>
    <row r="73" spans="1:7" x14ac:dyDescent="0.25">
      <c r="A73" s="96">
        <f t="shared" si="3"/>
        <v>46023</v>
      </c>
      <c r="B73" s="97">
        <v>57</v>
      </c>
      <c r="C73" s="81">
        <f t="shared" si="4"/>
        <v>235522.90999999997</v>
      </c>
      <c r="D73" s="98">
        <f t="shared" si="0"/>
        <v>765.45</v>
      </c>
      <c r="E73" s="98">
        <f t="shared" si="5"/>
        <v>337.29999999999995</v>
      </c>
      <c r="F73" s="98">
        <f t="shared" si="2"/>
        <v>1102.75</v>
      </c>
      <c r="G73" s="98">
        <f t="shared" si="1"/>
        <v>235185.61</v>
      </c>
    </row>
    <row r="74" spans="1:7" x14ac:dyDescent="0.25">
      <c r="A74" s="96">
        <f t="shared" si="3"/>
        <v>46054</v>
      </c>
      <c r="B74" s="97">
        <v>58</v>
      </c>
      <c r="C74" s="81">
        <f t="shared" si="4"/>
        <v>235185.61</v>
      </c>
      <c r="D74" s="98">
        <f t="shared" si="0"/>
        <v>764.35</v>
      </c>
      <c r="E74" s="98">
        <f t="shared" si="5"/>
        <v>338.4</v>
      </c>
      <c r="F74" s="98">
        <f t="shared" si="2"/>
        <v>1102.75</v>
      </c>
      <c r="G74" s="98">
        <f t="shared" si="1"/>
        <v>234847.21</v>
      </c>
    </row>
    <row r="75" spans="1:7" x14ac:dyDescent="0.25">
      <c r="A75" s="96">
        <f t="shared" si="3"/>
        <v>46082</v>
      </c>
      <c r="B75" s="97">
        <v>59</v>
      </c>
      <c r="C75" s="81">
        <f t="shared" si="4"/>
        <v>234847.21</v>
      </c>
      <c r="D75" s="98">
        <f t="shared" si="0"/>
        <v>763.25</v>
      </c>
      <c r="E75" s="98">
        <f t="shared" si="5"/>
        <v>339.5</v>
      </c>
      <c r="F75" s="98">
        <f t="shared" si="2"/>
        <v>1102.75</v>
      </c>
      <c r="G75" s="98">
        <f t="shared" si="1"/>
        <v>234507.71</v>
      </c>
    </row>
    <row r="76" spans="1:7" x14ac:dyDescent="0.25">
      <c r="A76" s="96">
        <f t="shared" si="3"/>
        <v>46113</v>
      </c>
      <c r="B76" s="97">
        <v>60</v>
      </c>
      <c r="C76" s="81">
        <f>G75</f>
        <v>234507.71</v>
      </c>
      <c r="D76" s="98">
        <f>ROUND(C76*$E$13/12,2)</f>
        <v>762.15</v>
      </c>
      <c r="E76" s="98">
        <f>F76-D76</f>
        <v>340.6</v>
      </c>
      <c r="F76" s="98">
        <f t="shared" si="2"/>
        <v>1102.75</v>
      </c>
      <c r="G76" s="98">
        <f>C76-E76</f>
        <v>234167.11</v>
      </c>
    </row>
    <row r="77" spans="1:7" x14ac:dyDescent="0.25">
      <c r="A77" s="143">
        <f t="shared" si="3"/>
        <v>46143</v>
      </c>
      <c r="B77" s="144">
        <v>61</v>
      </c>
      <c r="C77" s="131">
        <f t="shared" ref="C77:C121" si="6">G76</f>
        <v>234167.11</v>
      </c>
      <c r="D77" s="145">
        <f t="shared" ref="D77:D135" si="7">ROUND(C77*$E$13/12,2)</f>
        <v>761.04</v>
      </c>
      <c r="E77" s="145">
        <f t="shared" ref="E77:E135" si="8">F77-D77</f>
        <v>341.71000000000004</v>
      </c>
      <c r="F77" s="145">
        <f t="shared" si="2"/>
        <v>1102.75</v>
      </c>
      <c r="G77" s="145">
        <f t="shared" ref="G77:G121" si="9">C77-E77</f>
        <v>233825.4</v>
      </c>
    </row>
    <row r="78" spans="1:7" x14ac:dyDescent="0.25">
      <c r="A78" s="143">
        <f t="shared" si="3"/>
        <v>46174</v>
      </c>
      <c r="B78" s="144">
        <v>62</v>
      </c>
      <c r="C78" s="131">
        <f t="shared" si="6"/>
        <v>233825.4</v>
      </c>
      <c r="D78" s="145">
        <f t="shared" si="7"/>
        <v>759.93</v>
      </c>
      <c r="E78" s="145">
        <f t="shared" si="8"/>
        <v>342.82000000000005</v>
      </c>
      <c r="F78" s="145">
        <f t="shared" si="2"/>
        <v>1102.75</v>
      </c>
      <c r="G78" s="145">
        <f t="shared" si="9"/>
        <v>233482.58</v>
      </c>
    </row>
    <row r="79" spans="1:7" x14ac:dyDescent="0.25">
      <c r="A79" s="143">
        <f t="shared" si="3"/>
        <v>46204</v>
      </c>
      <c r="B79" s="144">
        <v>63</v>
      </c>
      <c r="C79" s="131">
        <f t="shared" si="6"/>
        <v>233482.58</v>
      </c>
      <c r="D79" s="145">
        <f t="shared" si="7"/>
        <v>758.82</v>
      </c>
      <c r="E79" s="145">
        <f t="shared" si="8"/>
        <v>343.92999999999995</v>
      </c>
      <c r="F79" s="145">
        <f t="shared" si="2"/>
        <v>1102.75</v>
      </c>
      <c r="G79" s="145">
        <f t="shared" si="9"/>
        <v>233138.65</v>
      </c>
    </row>
    <row r="80" spans="1:7" x14ac:dyDescent="0.25">
      <c r="A80" s="143">
        <f t="shared" si="3"/>
        <v>46235</v>
      </c>
      <c r="B80" s="144">
        <v>64</v>
      </c>
      <c r="C80" s="131">
        <f t="shared" si="6"/>
        <v>233138.65</v>
      </c>
      <c r="D80" s="145">
        <f t="shared" si="7"/>
        <v>757.7</v>
      </c>
      <c r="E80" s="145">
        <f t="shared" si="8"/>
        <v>345.04999999999995</v>
      </c>
      <c r="F80" s="145">
        <f t="shared" si="2"/>
        <v>1102.75</v>
      </c>
      <c r="G80" s="145">
        <f t="shared" si="9"/>
        <v>232793.60000000001</v>
      </c>
    </row>
    <row r="81" spans="1:7" x14ac:dyDescent="0.25">
      <c r="A81" s="143">
        <f t="shared" si="3"/>
        <v>46266</v>
      </c>
      <c r="B81" s="144">
        <v>65</v>
      </c>
      <c r="C81" s="131">
        <f t="shared" si="6"/>
        <v>232793.60000000001</v>
      </c>
      <c r="D81" s="145">
        <f t="shared" si="7"/>
        <v>756.58</v>
      </c>
      <c r="E81" s="145">
        <f t="shared" si="8"/>
        <v>346.16999999999996</v>
      </c>
      <c r="F81" s="145">
        <f t="shared" si="2"/>
        <v>1102.75</v>
      </c>
      <c r="G81" s="145">
        <f t="shared" si="9"/>
        <v>232447.43</v>
      </c>
    </row>
    <row r="82" spans="1:7" x14ac:dyDescent="0.25">
      <c r="A82" s="143">
        <f t="shared" si="3"/>
        <v>46296</v>
      </c>
      <c r="B82" s="144">
        <v>66</v>
      </c>
      <c r="C82" s="131">
        <f t="shared" si="6"/>
        <v>232447.43</v>
      </c>
      <c r="D82" s="145">
        <f t="shared" si="7"/>
        <v>755.45</v>
      </c>
      <c r="E82" s="145">
        <f t="shared" si="8"/>
        <v>347.29999999999995</v>
      </c>
      <c r="F82" s="145">
        <f t="shared" si="2"/>
        <v>1102.75</v>
      </c>
      <c r="G82" s="145">
        <f t="shared" si="9"/>
        <v>232100.13</v>
      </c>
    </row>
    <row r="83" spans="1:7" x14ac:dyDescent="0.25">
      <c r="A83" s="143">
        <f t="shared" si="3"/>
        <v>46327</v>
      </c>
      <c r="B83" s="144">
        <v>67</v>
      </c>
      <c r="C83" s="131">
        <f t="shared" si="6"/>
        <v>232100.13</v>
      </c>
      <c r="D83" s="145">
        <f t="shared" si="7"/>
        <v>754.33</v>
      </c>
      <c r="E83" s="145">
        <f t="shared" si="8"/>
        <v>348.41999999999996</v>
      </c>
      <c r="F83" s="145">
        <f t="shared" ref="F83:F146" si="10">F82</f>
        <v>1102.75</v>
      </c>
      <c r="G83" s="145">
        <f t="shared" si="9"/>
        <v>231751.71</v>
      </c>
    </row>
    <row r="84" spans="1:7" x14ac:dyDescent="0.25">
      <c r="A84" s="143">
        <f t="shared" ref="A84:A147" si="11">EDATE(A83,1)</f>
        <v>46357</v>
      </c>
      <c r="B84" s="144">
        <v>68</v>
      </c>
      <c r="C84" s="131">
        <f t="shared" si="6"/>
        <v>231751.71</v>
      </c>
      <c r="D84" s="145">
        <f t="shared" si="7"/>
        <v>753.19</v>
      </c>
      <c r="E84" s="145">
        <f t="shared" si="8"/>
        <v>349.55999999999995</v>
      </c>
      <c r="F84" s="145">
        <f t="shared" si="10"/>
        <v>1102.75</v>
      </c>
      <c r="G84" s="145">
        <f t="shared" si="9"/>
        <v>231402.15</v>
      </c>
    </row>
    <row r="85" spans="1:7" x14ac:dyDescent="0.25">
      <c r="A85" s="143">
        <f t="shared" si="11"/>
        <v>46388</v>
      </c>
      <c r="B85" s="144">
        <v>69</v>
      </c>
      <c r="C85" s="131">
        <f t="shared" si="6"/>
        <v>231402.15</v>
      </c>
      <c r="D85" s="145">
        <f t="shared" si="7"/>
        <v>752.06</v>
      </c>
      <c r="E85" s="145">
        <f t="shared" si="8"/>
        <v>350.69000000000005</v>
      </c>
      <c r="F85" s="145">
        <f t="shared" si="10"/>
        <v>1102.75</v>
      </c>
      <c r="G85" s="145">
        <f t="shared" si="9"/>
        <v>231051.46</v>
      </c>
    </row>
    <row r="86" spans="1:7" x14ac:dyDescent="0.25">
      <c r="A86" s="143">
        <f t="shared" si="11"/>
        <v>46419</v>
      </c>
      <c r="B86" s="144">
        <v>70</v>
      </c>
      <c r="C86" s="131">
        <f t="shared" si="6"/>
        <v>231051.46</v>
      </c>
      <c r="D86" s="145">
        <f t="shared" si="7"/>
        <v>750.92</v>
      </c>
      <c r="E86" s="145">
        <f t="shared" si="8"/>
        <v>351.83000000000004</v>
      </c>
      <c r="F86" s="145">
        <f t="shared" si="10"/>
        <v>1102.75</v>
      </c>
      <c r="G86" s="145">
        <f t="shared" si="9"/>
        <v>230699.63</v>
      </c>
    </row>
    <row r="87" spans="1:7" x14ac:dyDescent="0.25">
      <c r="A87" s="143">
        <f t="shared" si="11"/>
        <v>46447</v>
      </c>
      <c r="B87" s="144">
        <v>71</v>
      </c>
      <c r="C87" s="131">
        <f t="shared" si="6"/>
        <v>230699.63</v>
      </c>
      <c r="D87" s="145">
        <f t="shared" si="7"/>
        <v>749.77</v>
      </c>
      <c r="E87" s="145">
        <f t="shared" si="8"/>
        <v>352.98</v>
      </c>
      <c r="F87" s="145">
        <f t="shared" si="10"/>
        <v>1102.75</v>
      </c>
      <c r="G87" s="145">
        <f t="shared" si="9"/>
        <v>230346.65</v>
      </c>
    </row>
    <row r="88" spans="1:7" x14ac:dyDescent="0.25">
      <c r="A88" s="143">
        <f t="shared" si="11"/>
        <v>46478</v>
      </c>
      <c r="B88" s="144">
        <v>72</v>
      </c>
      <c r="C88" s="131">
        <f t="shared" si="6"/>
        <v>230346.65</v>
      </c>
      <c r="D88" s="145">
        <f t="shared" si="7"/>
        <v>748.63</v>
      </c>
      <c r="E88" s="145">
        <f t="shared" si="8"/>
        <v>354.12</v>
      </c>
      <c r="F88" s="145">
        <f t="shared" si="10"/>
        <v>1102.75</v>
      </c>
      <c r="G88" s="145">
        <f t="shared" si="9"/>
        <v>229992.53</v>
      </c>
    </row>
    <row r="89" spans="1:7" x14ac:dyDescent="0.25">
      <c r="A89" s="143">
        <f t="shared" si="11"/>
        <v>46508</v>
      </c>
      <c r="B89" s="144">
        <v>73</v>
      </c>
      <c r="C89" s="131">
        <f t="shared" si="6"/>
        <v>229992.53</v>
      </c>
      <c r="D89" s="145">
        <f t="shared" si="7"/>
        <v>747.48</v>
      </c>
      <c r="E89" s="145">
        <f t="shared" si="8"/>
        <v>355.27</v>
      </c>
      <c r="F89" s="145">
        <f t="shared" si="10"/>
        <v>1102.75</v>
      </c>
      <c r="G89" s="145">
        <f t="shared" si="9"/>
        <v>229637.26</v>
      </c>
    </row>
    <row r="90" spans="1:7" x14ac:dyDescent="0.25">
      <c r="A90" s="143">
        <f t="shared" si="11"/>
        <v>46539</v>
      </c>
      <c r="B90" s="144">
        <v>74</v>
      </c>
      <c r="C90" s="131">
        <f t="shared" si="6"/>
        <v>229637.26</v>
      </c>
      <c r="D90" s="145">
        <f t="shared" si="7"/>
        <v>746.32</v>
      </c>
      <c r="E90" s="145">
        <f t="shared" si="8"/>
        <v>356.42999999999995</v>
      </c>
      <c r="F90" s="145">
        <f t="shared" si="10"/>
        <v>1102.75</v>
      </c>
      <c r="G90" s="145">
        <f t="shared" si="9"/>
        <v>229280.83000000002</v>
      </c>
    </row>
    <row r="91" spans="1:7" x14ac:dyDescent="0.25">
      <c r="A91" s="143">
        <f t="shared" si="11"/>
        <v>46569</v>
      </c>
      <c r="B91" s="144">
        <v>75</v>
      </c>
      <c r="C91" s="131">
        <f t="shared" si="6"/>
        <v>229280.83000000002</v>
      </c>
      <c r="D91" s="145">
        <f t="shared" si="7"/>
        <v>745.16</v>
      </c>
      <c r="E91" s="145">
        <f t="shared" si="8"/>
        <v>357.59000000000003</v>
      </c>
      <c r="F91" s="145">
        <f t="shared" si="10"/>
        <v>1102.75</v>
      </c>
      <c r="G91" s="145">
        <f t="shared" si="9"/>
        <v>228923.24000000002</v>
      </c>
    </row>
    <row r="92" spans="1:7" x14ac:dyDescent="0.25">
      <c r="A92" s="143">
        <f t="shared" si="11"/>
        <v>46600</v>
      </c>
      <c r="B92" s="144">
        <v>76</v>
      </c>
      <c r="C92" s="131">
        <f t="shared" si="6"/>
        <v>228923.24000000002</v>
      </c>
      <c r="D92" s="145">
        <f t="shared" si="7"/>
        <v>744</v>
      </c>
      <c r="E92" s="145">
        <f t="shared" si="8"/>
        <v>358.75</v>
      </c>
      <c r="F92" s="145">
        <f t="shared" si="10"/>
        <v>1102.75</v>
      </c>
      <c r="G92" s="145">
        <f t="shared" si="9"/>
        <v>228564.49000000002</v>
      </c>
    </row>
    <row r="93" spans="1:7" x14ac:dyDescent="0.25">
      <c r="A93" s="143">
        <f t="shared" si="11"/>
        <v>46631</v>
      </c>
      <c r="B93" s="144">
        <v>77</v>
      </c>
      <c r="C93" s="131">
        <f t="shared" si="6"/>
        <v>228564.49000000002</v>
      </c>
      <c r="D93" s="145">
        <f t="shared" si="7"/>
        <v>742.83</v>
      </c>
      <c r="E93" s="145">
        <f t="shared" si="8"/>
        <v>359.91999999999996</v>
      </c>
      <c r="F93" s="145">
        <f t="shared" si="10"/>
        <v>1102.75</v>
      </c>
      <c r="G93" s="145">
        <f t="shared" si="9"/>
        <v>228204.57</v>
      </c>
    </row>
    <row r="94" spans="1:7" x14ac:dyDescent="0.25">
      <c r="A94" s="143">
        <f t="shared" si="11"/>
        <v>46661</v>
      </c>
      <c r="B94" s="144">
        <v>78</v>
      </c>
      <c r="C94" s="131">
        <f t="shared" si="6"/>
        <v>228204.57</v>
      </c>
      <c r="D94" s="145">
        <f t="shared" si="7"/>
        <v>741.66</v>
      </c>
      <c r="E94" s="145">
        <f t="shared" si="8"/>
        <v>361.09000000000003</v>
      </c>
      <c r="F94" s="145">
        <f t="shared" si="10"/>
        <v>1102.75</v>
      </c>
      <c r="G94" s="145">
        <f t="shared" si="9"/>
        <v>227843.48</v>
      </c>
    </row>
    <row r="95" spans="1:7" x14ac:dyDescent="0.25">
      <c r="A95" s="143">
        <f t="shared" si="11"/>
        <v>46692</v>
      </c>
      <c r="B95" s="144">
        <v>79</v>
      </c>
      <c r="C95" s="131">
        <f t="shared" si="6"/>
        <v>227843.48</v>
      </c>
      <c r="D95" s="145">
        <f t="shared" si="7"/>
        <v>740.49</v>
      </c>
      <c r="E95" s="145">
        <f t="shared" si="8"/>
        <v>362.26</v>
      </c>
      <c r="F95" s="145">
        <f t="shared" si="10"/>
        <v>1102.75</v>
      </c>
      <c r="G95" s="145">
        <f t="shared" si="9"/>
        <v>227481.22</v>
      </c>
    </row>
    <row r="96" spans="1:7" x14ac:dyDescent="0.25">
      <c r="A96" s="143">
        <f t="shared" si="11"/>
        <v>46722</v>
      </c>
      <c r="B96" s="144">
        <v>80</v>
      </c>
      <c r="C96" s="131">
        <f t="shared" si="6"/>
        <v>227481.22</v>
      </c>
      <c r="D96" s="145">
        <f t="shared" si="7"/>
        <v>739.31</v>
      </c>
      <c r="E96" s="145">
        <f t="shared" si="8"/>
        <v>363.44000000000005</v>
      </c>
      <c r="F96" s="145">
        <f t="shared" si="10"/>
        <v>1102.75</v>
      </c>
      <c r="G96" s="145">
        <f t="shared" si="9"/>
        <v>227117.78</v>
      </c>
    </row>
    <row r="97" spans="1:7" x14ac:dyDescent="0.25">
      <c r="A97" s="143">
        <f t="shared" si="11"/>
        <v>46753</v>
      </c>
      <c r="B97" s="144">
        <v>81</v>
      </c>
      <c r="C97" s="131">
        <f t="shared" si="6"/>
        <v>227117.78</v>
      </c>
      <c r="D97" s="145">
        <f t="shared" si="7"/>
        <v>738.13</v>
      </c>
      <c r="E97" s="145">
        <f t="shared" si="8"/>
        <v>364.62</v>
      </c>
      <c r="F97" s="145">
        <f t="shared" si="10"/>
        <v>1102.75</v>
      </c>
      <c r="G97" s="145">
        <f t="shared" si="9"/>
        <v>226753.16</v>
      </c>
    </row>
    <row r="98" spans="1:7" x14ac:dyDescent="0.25">
      <c r="A98" s="143">
        <f t="shared" si="11"/>
        <v>46784</v>
      </c>
      <c r="B98" s="144">
        <v>82</v>
      </c>
      <c r="C98" s="131">
        <f t="shared" si="6"/>
        <v>226753.16</v>
      </c>
      <c r="D98" s="145">
        <f t="shared" si="7"/>
        <v>736.95</v>
      </c>
      <c r="E98" s="145">
        <f t="shared" si="8"/>
        <v>365.79999999999995</v>
      </c>
      <c r="F98" s="145">
        <f t="shared" si="10"/>
        <v>1102.75</v>
      </c>
      <c r="G98" s="145">
        <f t="shared" si="9"/>
        <v>226387.36000000002</v>
      </c>
    </row>
    <row r="99" spans="1:7" x14ac:dyDescent="0.25">
      <c r="A99" s="143">
        <f t="shared" si="11"/>
        <v>46813</v>
      </c>
      <c r="B99" s="144">
        <v>83</v>
      </c>
      <c r="C99" s="131">
        <f t="shared" si="6"/>
        <v>226387.36000000002</v>
      </c>
      <c r="D99" s="145">
        <f t="shared" si="7"/>
        <v>735.76</v>
      </c>
      <c r="E99" s="145">
        <f t="shared" si="8"/>
        <v>366.99</v>
      </c>
      <c r="F99" s="145">
        <f t="shared" si="10"/>
        <v>1102.75</v>
      </c>
      <c r="G99" s="145">
        <f t="shared" si="9"/>
        <v>226020.37000000002</v>
      </c>
    </row>
    <row r="100" spans="1:7" x14ac:dyDescent="0.25">
      <c r="A100" s="143">
        <f t="shared" si="11"/>
        <v>46844</v>
      </c>
      <c r="B100" s="144">
        <v>84</v>
      </c>
      <c r="C100" s="131">
        <f t="shared" si="6"/>
        <v>226020.37000000002</v>
      </c>
      <c r="D100" s="145">
        <f t="shared" si="7"/>
        <v>734.57</v>
      </c>
      <c r="E100" s="145">
        <f t="shared" si="8"/>
        <v>368.17999999999995</v>
      </c>
      <c r="F100" s="145">
        <f t="shared" si="10"/>
        <v>1102.75</v>
      </c>
      <c r="G100" s="145">
        <f t="shared" si="9"/>
        <v>225652.19000000003</v>
      </c>
    </row>
    <row r="101" spans="1:7" x14ac:dyDescent="0.25">
      <c r="A101" s="143">
        <f t="shared" si="11"/>
        <v>46874</v>
      </c>
      <c r="B101" s="144">
        <v>85</v>
      </c>
      <c r="C101" s="131">
        <f t="shared" si="6"/>
        <v>225652.19000000003</v>
      </c>
      <c r="D101" s="145">
        <f t="shared" si="7"/>
        <v>733.37</v>
      </c>
      <c r="E101" s="145">
        <f t="shared" si="8"/>
        <v>369.38</v>
      </c>
      <c r="F101" s="145">
        <f t="shared" si="10"/>
        <v>1102.75</v>
      </c>
      <c r="G101" s="145">
        <f t="shared" si="9"/>
        <v>225282.81000000003</v>
      </c>
    </row>
    <row r="102" spans="1:7" x14ac:dyDescent="0.25">
      <c r="A102" s="143">
        <f t="shared" si="11"/>
        <v>46905</v>
      </c>
      <c r="B102" s="144">
        <v>86</v>
      </c>
      <c r="C102" s="131">
        <f t="shared" si="6"/>
        <v>225282.81000000003</v>
      </c>
      <c r="D102" s="145">
        <f t="shared" si="7"/>
        <v>732.17</v>
      </c>
      <c r="E102" s="145">
        <f t="shared" si="8"/>
        <v>370.58000000000004</v>
      </c>
      <c r="F102" s="145">
        <f t="shared" si="10"/>
        <v>1102.75</v>
      </c>
      <c r="G102" s="145">
        <f t="shared" si="9"/>
        <v>224912.23000000004</v>
      </c>
    </row>
    <row r="103" spans="1:7" x14ac:dyDescent="0.25">
      <c r="A103" s="143">
        <f t="shared" si="11"/>
        <v>46935</v>
      </c>
      <c r="B103" s="144">
        <v>87</v>
      </c>
      <c r="C103" s="131">
        <f t="shared" si="6"/>
        <v>224912.23000000004</v>
      </c>
      <c r="D103" s="145">
        <f t="shared" si="7"/>
        <v>730.96</v>
      </c>
      <c r="E103" s="145">
        <f t="shared" si="8"/>
        <v>371.78999999999996</v>
      </c>
      <c r="F103" s="145">
        <f t="shared" si="10"/>
        <v>1102.75</v>
      </c>
      <c r="G103" s="145">
        <f t="shared" si="9"/>
        <v>224540.44000000003</v>
      </c>
    </row>
    <row r="104" spans="1:7" x14ac:dyDescent="0.25">
      <c r="A104" s="143">
        <f t="shared" si="11"/>
        <v>46966</v>
      </c>
      <c r="B104" s="144">
        <v>88</v>
      </c>
      <c r="C104" s="131">
        <f t="shared" si="6"/>
        <v>224540.44000000003</v>
      </c>
      <c r="D104" s="145">
        <f t="shared" si="7"/>
        <v>729.76</v>
      </c>
      <c r="E104" s="145">
        <f t="shared" si="8"/>
        <v>372.99</v>
      </c>
      <c r="F104" s="145">
        <f t="shared" si="10"/>
        <v>1102.75</v>
      </c>
      <c r="G104" s="145">
        <f t="shared" si="9"/>
        <v>224167.45000000004</v>
      </c>
    </row>
    <row r="105" spans="1:7" x14ac:dyDescent="0.25">
      <c r="A105" s="143">
        <f t="shared" si="11"/>
        <v>46997</v>
      </c>
      <c r="B105" s="144">
        <v>89</v>
      </c>
      <c r="C105" s="131">
        <f t="shared" si="6"/>
        <v>224167.45000000004</v>
      </c>
      <c r="D105" s="145">
        <f t="shared" si="7"/>
        <v>728.54</v>
      </c>
      <c r="E105" s="145">
        <f t="shared" si="8"/>
        <v>374.21000000000004</v>
      </c>
      <c r="F105" s="145">
        <f t="shared" si="10"/>
        <v>1102.75</v>
      </c>
      <c r="G105" s="145">
        <f t="shared" si="9"/>
        <v>223793.24000000005</v>
      </c>
    </row>
    <row r="106" spans="1:7" x14ac:dyDescent="0.25">
      <c r="A106" s="143">
        <f t="shared" si="11"/>
        <v>47027</v>
      </c>
      <c r="B106" s="144">
        <v>90</v>
      </c>
      <c r="C106" s="131">
        <f t="shared" si="6"/>
        <v>223793.24000000005</v>
      </c>
      <c r="D106" s="145">
        <f t="shared" si="7"/>
        <v>727.33</v>
      </c>
      <c r="E106" s="145">
        <f t="shared" si="8"/>
        <v>375.41999999999996</v>
      </c>
      <c r="F106" s="145">
        <f t="shared" si="10"/>
        <v>1102.75</v>
      </c>
      <c r="G106" s="145">
        <f t="shared" si="9"/>
        <v>223417.82000000004</v>
      </c>
    </row>
    <row r="107" spans="1:7" x14ac:dyDescent="0.25">
      <c r="A107" s="143">
        <f t="shared" si="11"/>
        <v>47058</v>
      </c>
      <c r="B107" s="144">
        <v>91</v>
      </c>
      <c r="C107" s="131">
        <f t="shared" si="6"/>
        <v>223417.82000000004</v>
      </c>
      <c r="D107" s="145">
        <f t="shared" si="7"/>
        <v>726.11</v>
      </c>
      <c r="E107" s="145">
        <f t="shared" si="8"/>
        <v>376.64</v>
      </c>
      <c r="F107" s="145">
        <f t="shared" si="10"/>
        <v>1102.75</v>
      </c>
      <c r="G107" s="145">
        <f t="shared" si="9"/>
        <v>223041.18000000002</v>
      </c>
    </row>
    <row r="108" spans="1:7" x14ac:dyDescent="0.25">
      <c r="A108" s="143">
        <f t="shared" si="11"/>
        <v>47088</v>
      </c>
      <c r="B108" s="144">
        <v>92</v>
      </c>
      <c r="C108" s="131">
        <f t="shared" si="6"/>
        <v>223041.18000000002</v>
      </c>
      <c r="D108" s="145">
        <f t="shared" si="7"/>
        <v>724.88</v>
      </c>
      <c r="E108" s="145">
        <f t="shared" si="8"/>
        <v>377.87</v>
      </c>
      <c r="F108" s="145">
        <f t="shared" si="10"/>
        <v>1102.75</v>
      </c>
      <c r="G108" s="145">
        <f t="shared" si="9"/>
        <v>222663.31000000003</v>
      </c>
    </row>
    <row r="109" spans="1:7" x14ac:dyDescent="0.25">
      <c r="A109" s="143">
        <f t="shared" si="11"/>
        <v>47119</v>
      </c>
      <c r="B109" s="144">
        <v>93</v>
      </c>
      <c r="C109" s="131">
        <f t="shared" si="6"/>
        <v>222663.31000000003</v>
      </c>
      <c r="D109" s="145">
        <f t="shared" si="7"/>
        <v>723.66</v>
      </c>
      <c r="E109" s="145">
        <f t="shared" si="8"/>
        <v>379.09000000000003</v>
      </c>
      <c r="F109" s="145">
        <f t="shared" si="10"/>
        <v>1102.75</v>
      </c>
      <c r="G109" s="145">
        <f t="shared" si="9"/>
        <v>222284.22000000003</v>
      </c>
    </row>
    <row r="110" spans="1:7" x14ac:dyDescent="0.25">
      <c r="A110" s="143">
        <f t="shared" si="11"/>
        <v>47150</v>
      </c>
      <c r="B110" s="144">
        <v>94</v>
      </c>
      <c r="C110" s="131">
        <f t="shared" si="6"/>
        <v>222284.22000000003</v>
      </c>
      <c r="D110" s="145">
        <f t="shared" si="7"/>
        <v>722.42</v>
      </c>
      <c r="E110" s="145">
        <f t="shared" si="8"/>
        <v>380.33000000000004</v>
      </c>
      <c r="F110" s="145">
        <f t="shared" si="10"/>
        <v>1102.75</v>
      </c>
      <c r="G110" s="145">
        <f t="shared" si="9"/>
        <v>221903.89000000004</v>
      </c>
    </row>
    <row r="111" spans="1:7" x14ac:dyDescent="0.25">
      <c r="A111" s="143">
        <f t="shared" si="11"/>
        <v>47178</v>
      </c>
      <c r="B111" s="144">
        <v>95</v>
      </c>
      <c r="C111" s="131">
        <f t="shared" si="6"/>
        <v>221903.89000000004</v>
      </c>
      <c r="D111" s="145">
        <f t="shared" si="7"/>
        <v>721.19</v>
      </c>
      <c r="E111" s="145">
        <f t="shared" si="8"/>
        <v>381.55999999999995</v>
      </c>
      <c r="F111" s="145">
        <f t="shared" si="10"/>
        <v>1102.75</v>
      </c>
      <c r="G111" s="145">
        <f t="shared" si="9"/>
        <v>221522.33000000005</v>
      </c>
    </row>
    <row r="112" spans="1:7" x14ac:dyDescent="0.25">
      <c r="A112" s="143">
        <f t="shared" si="11"/>
        <v>47209</v>
      </c>
      <c r="B112" s="144">
        <v>96</v>
      </c>
      <c r="C112" s="131">
        <f t="shared" si="6"/>
        <v>221522.33000000005</v>
      </c>
      <c r="D112" s="145">
        <f t="shared" si="7"/>
        <v>719.95</v>
      </c>
      <c r="E112" s="145">
        <f t="shared" si="8"/>
        <v>382.79999999999995</v>
      </c>
      <c r="F112" s="145">
        <f t="shared" si="10"/>
        <v>1102.75</v>
      </c>
      <c r="G112" s="145">
        <f t="shared" si="9"/>
        <v>221139.53000000006</v>
      </c>
    </row>
    <row r="113" spans="1:7" x14ac:dyDescent="0.25">
      <c r="A113" s="143">
        <f t="shared" si="11"/>
        <v>47239</v>
      </c>
      <c r="B113" s="144">
        <v>97</v>
      </c>
      <c r="C113" s="131">
        <f t="shared" si="6"/>
        <v>221139.53000000006</v>
      </c>
      <c r="D113" s="145">
        <f t="shared" si="7"/>
        <v>718.7</v>
      </c>
      <c r="E113" s="145">
        <f t="shared" si="8"/>
        <v>384.04999999999995</v>
      </c>
      <c r="F113" s="145">
        <f t="shared" si="10"/>
        <v>1102.75</v>
      </c>
      <c r="G113" s="145">
        <f t="shared" si="9"/>
        <v>220755.48000000007</v>
      </c>
    </row>
    <row r="114" spans="1:7" x14ac:dyDescent="0.25">
      <c r="A114" s="143">
        <f t="shared" si="11"/>
        <v>47270</v>
      </c>
      <c r="B114" s="144">
        <v>98</v>
      </c>
      <c r="C114" s="131">
        <f t="shared" si="6"/>
        <v>220755.48000000007</v>
      </c>
      <c r="D114" s="145">
        <f t="shared" si="7"/>
        <v>717.46</v>
      </c>
      <c r="E114" s="145">
        <f t="shared" si="8"/>
        <v>385.28999999999996</v>
      </c>
      <c r="F114" s="145">
        <f t="shared" si="10"/>
        <v>1102.75</v>
      </c>
      <c r="G114" s="145">
        <f t="shared" si="9"/>
        <v>220370.19000000006</v>
      </c>
    </row>
    <row r="115" spans="1:7" x14ac:dyDescent="0.25">
      <c r="A115" s="143">
        <f t="shared" si="11"/>
        <v>47300</v>
      </c>
      <c r="B115" s="144">
        <v>99</v>
      </c>
      <c r="C115" s="131">
        <f t="shared" si="6"/>
        <v>220370.19000000006</v>
      </c>
      <c r="D115" s="145">
        <f t="shared" si="7"/>
        <v>716.2</v>
      </c>
      <c r="E115" s="145">
        <f t="shared" si="8"/>
        <v>386.54999999999995</v>
      </c>
      <c r="F115" s="145">
        <f t="shared" si="10"/>
        <v>1102.75</v>
      </c>
      <c r="G115" s="145">
        <f t="shared" si="9"/>
        <v>219983.64000000007</v>
      </c>
    </row>
    <row r="116" spans="1:7" x14ac:dyDescent="0.25">
      <c r="A116" s="143">
        <f t="shared" si="11"/>
        <v>47331</v>
      </c>
      <c r="B116" s="144">
        <v>100</v>
      </c>
      <c r="C116" s="131">
        <f t="shared" si="6"/>
        <v>219983.64000000007</v>
      </c>
      <c r="D116" s="145">
        <f t="shared" si="7"/>
        <v>714.95</v>
      </c>
      <c r="E116" s="145">
        <f t="shared" si="8"/>
        <v>387.79999999999995</v>
      </c>
      <c r="F116" s="145">
        <f t="shared" si="10"/>
        <v>1102.75</v>
      </c>
      <c r="G116" s="145">
        <f t="shared" si="9"/>
        <v>219595.84000000008</v>
      </c>
    </row>
    <row r="117" spans="1:7" x14ac:dyDescent="0.25">
      <c r="A117" s="143">
        <f t="shared" si="11"/>
        <v>47362</v>
      </c>
      <c r="B117" s="144">
        <v>101</v>
      </c>
      <c r="C117" s="131">
        <f t="shared" si="6"/>
        <v>219595.84000000008</v>
      </c>
      <c r="D117" s="145">
        <f t="shared" si="7"/>
        <v>713.69</v>
      </c>
      <c r="E117" s="145">
        <f t="shared" si="8"/>
        <v>389.05999999999995</v>
      </c>
      <c r="F117" s="145">
        <f t="shared" si="10"/>
        <v>1102.75</v>
      </c>
      <c r="G117" s="145">
        <f t="shared" si="9"/>
        <v>219206.78000000009</v>
      </c>
    </row>
    <row r="118" spans="1:7" x14ac:dyDescent="0.25">
      <c r="A118" s="143">
        <f t="shared" si="11"/>
        <v>47392</v>
      </c>
      <c r="B118" s="144">
        <v>102</v>
      </c>
      <c r="C118" s="131">
        <f t="shared" si="6"/>
        <v>219206.78000000009</v>
      </c>
      <c r="D118" s="145">
        <f t="shared" si="7"/>
        <v>712.42</v>
      </c>
      <c r="E118" s="145">
        <f t="shared" si="8"/>
        <v>390.33000000000004</v>
      </c>
      <c r="F118" s="145">
        <f t="shared" si="10"/>
        <v>1102.75</v>
      </c>
      <c r="G118" s="145">
        <f t="shared" si="9"/>
        <v>218816.4500000001</v>
      </c>
    </row>
    <row r="119" spans="1:7" x14ac:dyDescent="0.25">
      <c r="A119" s="143">
        <f t="shared" si="11"/>
        <v>47423</v>
      </c>
      <c r="B119" s="144">
        <v>103</v>
      </c>
      <c r="C119" s="131">
        <f t="shared" si="6"/>
        <v>218816.4500000001</v>
      </c>
      <c r="D119" s="145">
        <f t="shared" si="7"/>
        <v>711.15</v>
      </c>
      <c r="E119" s="145">
        <f t="shared" si="8"/>
        <v>391.6</v>
      </c>
      <c r="F119" s="145">
        <f t="shared" si="10"/>
        <v>1102.75</v>
      </c>
      <c r="G119" s="145">
        <f t="shared" si="9"/>
        <v>218424.85000000009</v>
      </c>
    </row>
    <row r="120" spans="1:7" x14ac:dyDescent="0.25">
      <c r="A120" s="143">
        <f t="shared" si="11"/>
        <v>47453</v>
      </c>
      <c r="B120" s="144">
        <v>104</v>
      </c>
      <c r="C120" s="131">
        <f t="shared" si="6"/>
        <v>218424.85000000009</v>
      </c>
      <c r="D120" s="145">
        <f t="shared" si="7"/>
        <v>709.88</v>
      </c>
      <c r="E120" s="145">
        <f t="shared" si="8"/>
        <v>392.87</v>
      </c>
      <c r="F120" s="145">
        <f t="shared" si="10"/>
        <v>1102.75</v>
      </c>
      <c r="G120" s="145">
        <f t="shared" si="9"/>
        <v>218031.9800000001</v>
      </c>
    </row>
    <row r="121" spans="1:7" x14ac:dyDescent="0.25">
      <c r="A121" s="143">
        <f t="shared" si="11"/>
        <v>47484</v>
      </c>
      <c r="B121" s="144">
        <v>105</v>
      </c>
      <c r="C121" s="131">
        <f t="shared" si="6"/>
        <v>218031.9800000001</v>
      </c>
      <c r="D121" s="145">
        <f t="shared" si="7"/>
        <v>708.6</v>
      </c>
      <c r="E121" s="145">
        <f t="shared" si="8"/>
        <v>394.15</v>
      </c>
      <c r="F121" s="145">
        <f t="shared" si="10"/>
        <v>1102.75</v>
      </c>
      <c r="G121" s="145">
        <f t="shared" si="9"/>
        <v>217637.8300000001</v>
      </c>
    </row>
    <row r="122" spans="1:7" x14ac:dyDescent="0.25">
      <c r="A122" s="143">
        <f t="shared" si="11"/>
        <v>47515</v>
      </c>
      <c r="B122" s="144">
        <v>106</v>
      </c>
      <c r="C122" s="131">
        <f>G121</f>
        <v>217637.8300000001</v>
      </c>
      <c r="D122" s="145">
        <f>ROUND(C122*$E$13/12,2)</f>
        <v>707.32</v>
      </c>
      <c r="E122" s="145">
        <f>F122-D122</f>
        <v>395.42999999999995</v>
      </c>
      <c r="F122" s="145">
        <f t="shared" si="10"/>
        <v>1102.75</v>
      </c>
      <c r="G122" s="145">
        <f>C122-E122</f>
        <v>217242.40000000011</v>
      </c>
    </row>
    <row r="123" spans="1:7" x14ac:dyDescent="0.25">
      <c r="A123" s="143">
        <f t="shared" si="11"/>
        <v>47543</v>
      </c>
      <c r="B123" s="144">
        <v>107</v>
      </c>
      <c r="C123" s="131">
        <f t="shared" ref="C123:C130" si="12">G122</f>
        <v>217242.40000000011</v>
      </c>
      <c r="D123" s="145">
        <f t="shared" si="7"/>
        <v>706.04</v>
      </c>
      <c r="E123" s="145">
        <f t="shared" si="8"/>
        <v>396.71000000000004</v>
      </c>
      <c r="F123" s="145">
        <f t="shared" si="10"/>
        <v>1102.75</v>
      </c>
      <c r="G123" s="145">
        <f t="shared" ref="G123:G130" si="13">C123-E123</f>
        <v>216845.69000000012</v>
      </c>
    </row>
    <row r="124" spans="1:7" x14ac:dyDescent="0.25">
      <c r="A124" s="143">
        <f t="shared" si="11"/>
        <v>47574</v>
      </c>
      <c r="B124" s="144">
        <v>108</v>
      </c>
      <c r="C124" s="131">
        <f t="shared" si="12"/>
        <v>216845.69000000012</v>
      </c>
      <c r="D124" s="145">
        <f t="shared" si="7"/>
        <v>704.75</v>
      </c>
      <c r="E124" s="145">
        <f t="shared" si="8"/>
        <v>398</v>
      </c>
      <c r="F124" s="145">
        <f t="shared" si="10"/>
        <v>1102.75</v>
      </c>
      <c r="G124" s="145">
        <f t="shared" si="13"/>
        <v>216447.69000000012</v>
      </c>
    </row>
    <row r="125" spans="1:7" x14ac:dyDescent="0.25">
      <c r="A125" s="143">
        <f t="shared" si="11"/>
        <v>47604</v>
      </c>
      <c r="B125" s="144">
        <v>109</v>
      </c>
      <c r="C125" s="131">
        <f t="shared" si="12"/>
        <v>216447.69000000012</v>
      </c>
      <c r="D125" s="145">
        <f t="shared" si="7"/>
        <v>703.45</v>
      </c>
      <c r="E125" s="145">
        <f t="shared" si="8"/>
        <v>399.29999999999995</v>
      </c>
      <c r="F125" s="145">
        <f t="shared" si="10"/>
        <v>1102.75</v>
      </c>
      <c r="G125" s="145">
        <f t="shared" si="13"/>
        <v>216048.39000000013</v>
      </c>
    </row>
    <row r="126" spans="1:7" x14ac:dyDescent="0.25">
      <c r="A126" s="143">
        <f t="shared" si="11"/>
        <v>47635</v>
      </c>
      <c r="B126" s="144">
        <v>110</v>
      </c>
      <c r="C126" s="131">
        <f t="shared" si="12"/>
        <v>216048.39000000013</v>
      </c>
      <c r="D126" s="145">
        <f t="shared" si="7"/>
        <v>702.16</v>
      </c>
      <c r="E126" s="145">
        <f t="shared" si="8"/>
        <v>400.59000000000003</v>
      </c>
      <c r="F126" s="145">
        <f t="shared" si="10"/>
        <v>1102.75</v>
      </c>
      <c r="G126" s="145">
        <f t="shared" si="13"/>
        <v>215647.80000000013</v>
      </c>
    </row>
    <row r="127" spans="1:7" x14ac:dyDescent="0.25">
      <c r="A127" s="143">
        <f t="shared" si="11"/>
        <v>47665</v>
      </c>
      <c r="B127" s="144">
        <v>111</v>
      </c>
      <c r="C127" s="131">
        <f t="shared" si="12"/>
        <v>215647.80000000013</v>
      </c>
      <c r="D127" s="145">
        <f t="shared" si="7"/>
        <v>700.86</v>
      </c>
      <c r="E127" s="145">
        <f t="shared" si="8"/>
        <v>401.89</v>
      </c>
      <c r="F127" s="145">
        <f t="shared" si="10"/>
        <v>1102.75</v>
      </c>
      <c r="G127" s="145">
        <f t="shared" si="13"/>
        <v>215245.91000000012</v>
      </c>
    </row>
    <row r="128" spans="1:7" x14ac:dyDescent="0.25">
      <c r="A128" s="143">
        <f t="shared" si="11"/>
        <v>47696</v>
      </c>
      <c r="B128" s="144">
        <v>112</v>
      </c>
      <c r="C128" s="131">
        <f t="shared" si="12"/>
        <v>215245.91000000012</v>
      </c>
      <c r="D128" s="145">
        <f t="shared" si="7"/>
        <v>699.55</v>
      </c>
      <c r="E128" s="145">
        <f t="shared" si="8"/>
        <v>403.20000000000005</v>
      </c>
      <c r="F128" s="145">
        <f t="shared" si="10"/>
        <v>1102.75</v>
      </c>
      <c r="G128" s="145">
        <f t="shared" si="13"/>
        <v>214842.71000000011</v>
      </c>
    </row>
    <row r="129" spans="1:7" x14ac:dyDescent="0.25">
      <c r="A129" s="143">
        <f t="shared" si="11"/>
        <v>47727</v>
      </c>
      <c r="B129" s="144">
        <v>113</v>
      </c>
      <c r="C129" s="131">
        <f t="shared" si="12"/>
        <v>214842.71000000011</v>
      </c>
      <c r="D129" s="145">
        <f t="shared" si="7"/>
        <v>698.24</v>
      </c>
      <c r="E129" s="145">
        <f t="shared" si="8"/>
        <v>404.51</v>
      </c>
      <c r="F129" s="145">
        <f t="shared" si="10"/>
        <v>1102.75</v>
      </c>
      <c r="G129" s="145">
        <f t="shared" si="13"/>
        <v>214438.2000000001</v>
      </c>
    </row>
    <row r="130" spans="1:7" x14ac:dyDescent="0.25">
      <c r="A130" s="143">
        <f t="shared" si="11"/>
        <v>47757</v>
      </c>
      <c r="B130" s="144">
        <v>114</v>
      </c>
      <c r="C130" s="131">
        <f t="shared" si="12"/>
        <v>214438.2000000001</v>
      </c>
      <c r="D130" s="145">
        <f t="shared" si="7"/>
        <v>696.92</v>
      </c>
      <c r="E130" s="145">
        <f t="shared" si="8"/>
        <v>405.83000000000004</v>
      </c>
      <c r="F130" s="145">
        <f t="shared" si="10"/>
        <v>1102.75</v>
      </c>
      <c r="G130" s="145">
        <f t="shared" si="13"/>
        <v>214032.37000000011</v>
      </c>
    </row>
    <row r="131" spans="1:7" x14ac:dyDescent="0.25">
      <c r="A131" s="143">
        <f t="shared" si="11"/>
        <v>47788</v>
      </c>
      <c r="B131" s="144">
        <v>115</v>
      </c>
      <c r="C131" s="131">
        <f t="shared" ref="C131:C136" si="14">G130</f>
        <v>214032.37000000011</v>
      </c>
      <c r="D131" s="145">
        <f>ROUND(C131*$E$13/12,2)</f>
        <v>695.61</v>
      </c>
      <c r="E131" s="145">
        <f>F131-D131</f>
        <v>407.14</v>
      </c>
      <c r="F131" s="145">
        <f t="shared" si="10"/>
        <v>1102.75</v>
      </c>
      <c r="G131" s="145">
        <f t="shared" ref="G131:G136" si="15">C131-E131</f>
        <v>213625.2300000001</v>
      </c>
    </row>
    <row r="132" spans="1:7" x14ac:dyDescent="0.25">
      <c r="A132" s="143">
        <f t="shared" si="11"/>
        <v>47818</v>
      </c>
      <c r="B132" s="144">
        <v>116</v>
      </c>
      <c r="C132" s="131">
        <f t="shared" si="14"/>
        <v>213625.2300000001</v>
      </c>
      <c r="D132" s="145">
        <f t="shared" si="7"/>
        <v>694.28</v>
      </c>
      <c r="E132" s="145">
        <f t="shared" si="8"/>
        <v>408.47</v>
      </c>
      <c r="F132" s="145">
        <f t="shared" si="10"/>
        <v>1102.75</v>
      </c>
      <c r="G132" s="145">
        <f t="shared" si="15"/>
        <v>213216.7600000001</v>
      </c>
    </row>
    <row r="133" spans="1:7" x14ac:dyDescent="0.25">
      <c r="A133" s="143">
        <f t="shared" si="11"/>
        <v>47849</v>
      </c>
      <c r="B133" s="144">
        <v>117</v>
      </c>
      <c r="C133" s="131">
        <f t="shared" si="14"/>
        <v>213216.7600000001</v>
      </c>
      <c r="D133" s="145">
        <f t="shared" si="7"/>
        <v>692.95</v>
      </c>
      <c r="E133" s="145">
        <f t="shared" si="8"/>
        <v>409.79999999999995</v>
      </c>
      <c r="F133" s="145">
        <f t="shared" si="10"/>
        <v>1102.75</v>
      </c>
      <c r="G133" s="145">
        <f t="shared" si="15"/>
        <v>212806.96000000011</v>
      </c>
    </row>
    <row r="134" spans="1:7" x14ac:dyDescent="0.25">
      <c r="A134" s="143">
        <f t="shared" si="11"/>
        <v>47880</v>
      </c>
      <c r="B134" s="144">
        <v>118</v>
      </c>
      <c r="C134" s="131">
        <f t="shared" si="14"/>
        <v>212806.96000000011</v>
      </c>
      <c r="D134" s="145">
        <f t="shared" si="7"/>
        <v>691.62</v>
      </c>
      <c r="E134" s="145">
        <f t="shared" si="8"/>
        <v>411.13</v>
      </c>
      <c r="F134" s="145">
        <f t="shared" si="10"/>
        <v>1102.75</v>
      </c>
      <c r="G134" s="145">
        <f t="shared" si="15"/>
        <v>212395.8300000001</v>
      </c>
    </row>
    <row r="135" spans="1:7" x14ac:dyDescent="0.25">
      <c r="A135" s="143">
        <f t="shared" si="11"/>
        <v>47908</v>
      </c>
      <c r="B135" s="144">
        <v>119</v>
      </c>
      <c r="C135" s="131">
        <f t="shared" si="14"/>
        <v>212395.8300000001</v>
      </c>
      <c r="D135" s="145">
        <f t="shared" si="7"/>
        <v>690.29</v>
      </c>
      <c r="E135" s="145">
        <f t="shared" si="8"/>
        <v>412.46000000000004</v>
      </c>
      <c r="F135" s="145">
        <f t="shared" si="10"/>
        <v>1102.75</v>
      </c>
      <c r="G135" s="145">
        <f t="shared" si="15"/>
        <v>211983.37000000011</v>
      </c>
    </row>
    <row r="136" spans="1:7" x14ac:dyDescent="0.25">
      <c r="A136" s="143">
        <f t="shared" si="11"/>
        <v>47939</v>
      </c>
      <c r="B136" s="144">
        <v>120</v>
      </c>
      <c r="C136" s="131">
        <f t="shared" si="14"/>
        <v>211983.37000000011</v>
      </c>
      <c r="D136" s="145">
        <f>ROUND(C136*$E$13/12,2)</f>
        <v>688.95</v>
      </c>
      <c r="E136" s="145">
        <f>F136-D136</f>
        <v>413.79999999999995</v>
      </c>
      <c r="F136" s="145">
        <f t="shared" si="10"/>
        <v>1102.75</v>
      </c>
      <c r="G136" s="145">
        <f t="shared" si="15"/>
        <v>211569.57000000012</v>
      </c>
    </row>
    <row r="137" spans="1:7" x14ac:dyDescent="0.25">
      <c r="A137" s="143">
        <f t="shared" si="11"/>
        <v>47969</v>
      </c>
      <c r="B137" s="144">
        <v>121</v>
      </c>
      <c r="C137" s="131">
        <f t="shared" ref="C137:C200" si="16">G136</f>
        <v>211569.57000000012</v>
      </c>
      <c r="D137" s="145">
        <f t="shared" ref="D137:D200" si="17">ROUND(C137*$E$13/12,2)</f>
        <v>687.6</v>
      </c>
      <c r="E137" s="145">
        <f t="shared" ref="E137:E200" si="18">F137-D137</f>
        <v>415.15</v>
      </c>
      <c r="F137" s="145">
        <f t="shared" si="10"/>
        <v>1102.75</v>
      </c>
      <c r="G137" s="145">
        <f t="shared" ref="G137:G200" si="19">C137-E137</f>
        <v>211154.42000000013</v>
      </c>
    </row>
    <row r="138" spans="1:7" x14ac:dyDescent="0.25">
      <c r="A138" s="143">
        <f t="shared" si="11"/>
        <v>48000</v>
      </c>
      <c r="B138" s="144">
        <v>122</v>
      </c>
      <c r="C138" s="131">
        <f t="shared" si="16"/>
        <v>211154.42000000013</v>
      </c>
      <c r="D138" s="145">
        <f t="shared" si="17"/>
        <v>686.25</v>
      </c>
      <c r="E138" s="145">
        <f t="shared" si="18"/>
        <v>416.5</v>
      </c>
      <c r="F138" s="145">
        <f t="shared" si="10"/>
        <v>1102.75</v>
      </c>
      <c r="G138" s="145">
        <f t="shared" si="19"/>
        <v>210737.92000000013</v>
      </c>
    </row>
    <row r="139" spans="1:7" x14ac:dyDescent="0.25">
      <c r="A139" s="143">
        <f t="shared" si="11"/>
        <v>48030</v>
      </c>
      <c r="B139" s="144">
        <v>123</v>
      </c>
      <c r="C139" s="131">
        <f t="shared" si="16"/>
        <v>210737.92000000013</v>
      </c>
      <c r="D139" s="145">
        <f t="shared" si="17"/>
        <v>684.9</v>
      </c>
      <c r="E139" s="145">
        <f t="shared" si="18"/>
        <v>417.85</v>
      </c>
      <c r="F139" s="145">
        <f t="shared" si="10"/>
        <v>1102.75</v>
      </c>
      <c r="G139" s="145">
        <f t="shared" si="19"/>
        <v>210320.07000000012</v>
      </c>
    </row>
    <row r="140" spans="1:7" x14ac:dyDescent="0.25">
      <c r="A140" s="143">
        <f t="shared" si="11"/>
        <v>48061</v>
      </c>
      <c r="B140" s="144">
        <v>124</v>
      </c>
      <c r="C140" s="131">
        <f t="shared" si="16"/>
        <v>210320.07000000012</v>
      </c>
      <c r="D140" s="145">
        <f t="shared" si="17"/>
        <v>683.54</v>
      </c>
      <c r="E140" s="145">
        <f t="shared" si="18"/>
        <v>419.21000000000004</v>
      </c>
      <c r="F140" s="145">
        <f t="shared" si="10"/>
        <v>1102.75</v>
      </c>
      <c r="G140" s="145">
        <f t="shared" si="19"/>
        <v>209900.86000000013</v>
      </c>
    </row>
    <row r="141" spans="1:7" x14ac:dyDescent="0.25">
      <c r="A141" s="143">
        <f t="shared" si="11"/>
        <v>48092</v>
      </c>
      <c r="B141" s="144">
        <v>125</v>
      </c>
      <c r="C141" s="131">
        <f t="shared" si="16"/>
        <v>209900.86000000013</v>
      </c>
      <c r="D141" s="145">
        <f t="shared" si="17"/>
        <v>682.18</v>
      </c>
      <c r="E141" s="145">
        <f t="shared" si="18"/>
        <v>420.57000000000005</v>
      </c>
      <c r="F141" s="145">
        <f t="shared" si="10"/>
        <v>1102.75</v>
      </c>
      <c r="G141" s="145">
        <f t="shared" si="19"/>
        <v>209480.29000000012</v>
      </c>
    </row>
    <row r="142" spans="1:7" x14ac:dyDescent="0.25">
      <c r="A142" s="143">
        <f t="shared" si="11"/>
        <v>48122</v>
      </c>
      <c r="B142" s="144">
        <v>126</v>
      </c>
      <c r="C142" s="131">
        <f t="shared" si="16"/>
        <v>209480.29000000012</v>
      </c>
      <c r="D142" s="145">
        <f t="shared" si="17"/>
        <v>680.81</v>
      </c>
      <c r="E142" s="145">
        <f t="shared" si="18"/>
        <v>421.94000000000005</v>
      </c>
      <c r="F142" s="145">
        <f t="shared" si="10"/>
        <v>1102.75</v>
      </c>
      <c r="G142" s="145">
        <f t="shared" si="19"/>
        <v>209058.35000000012</v>
      </c>
    </row>
    <row r="143" spans="1:7" x14ac:dyDescent="0.25">
      <c r="A143" s="143">
        <f t="shared" si="11"/>
        <v>48153</v>
      </c>
      <c r="B143" s="144">
        <v>127</v>
      </c>
      <c r="C143" s="131">
        <f t="shared" si="16"/>
        <v>209058.35000000012</v>
      </c>
      <c r="D143" s="145">
        <f t="shared" si="17"/>
        <v>679.44</v>
      </c>
      <c r="E143" s="145">
        <f t="shared" si="18"/>
        <v>423.30999999999995</v>
      </c>
      <c r="F143" s="145">
        <f t="shared" si="10"/>
        <v>1102.75</v>
      </c>
      <c r="G143" s="145">
        <f t="shared" si="19"/>
        <v>208635.04000000012</v>
      </c>
    </row>
    <row r="144" spans="1:7" x14ac:dyDescent="0.25">
      <c r="A144" s="143">
        <f t="shared" si="11"/>
        <v>48183</v>
      </c>
      <c r="B144" s="144">
        <v>128</v>
      </c>
      <c r="C144" s="131">
        <f t="shared" si="16"/>
        <v>208635.04000000012</v>
      </c>
      <c r="D144" s="145">
        <f t="shared" si="17"/>
        <v>678.06</v>
      </c>
      <c r="E144" s="145">
        <f t="shared" si="18"/>
        <v>424.69000000000005</v>
      </c>
      <c r="F144" s="145">
        <f t="shared" si="10"/>
        <v>1102.75</v>
      </c>
      <c r="G144" s="145">
        <f t="shared" si="19"/>
        <v>208210.35000000012</v>
      </c>
    </row>
    <row r="145" spans="1:7" x14ac:dyDescent="0.25">
      <c r="A145" s="143">
        <f t="shared" si="11"/>
        <v>48214</v>
      </c>
      <c r="B145" s="144">
        <v>129</v>
      </c>
      <c r="C145" s="131">
        <f t="shared" si="16"/>
        <v>208210.35000000012</v>
      </c>
      <c r="D145" s="145">
        <f t="shared" si="17"/>
        <v>676.68</v>
      </c>
      <c r="E145" s="145">
        <f t="shared" si="18"/>
        <v>426.07000000000005</v>
      </c>
      <c r="F145" s="145">
        <f t="shared" si="10"/>
        <v>1102.75</v>
      </c>
      <c r="G145" s="145">
        <f t="shared" si="19"/>
        <v>207784.28000000012</v>
      </c>
    </row>
    <row r="146" spans="1:7" x14ac:dyDescent="0.25">
      <c r="A146" s="143">
        <f t="shared" si="11"/>
        <v>48245</v>
      </c>
      <c r="B146" s="144">
        <v>130</v>
      </c>
      <c r="C146" s="131">
        <f t="shared" si="16"/>
        <v>207784.28000000012</v>
      </c>
      <c r="D146" s="145">
        <f t="shared" si="17"/>
        <v>675.3</v>
      </c>
      <c r="E146" s="145">
        <f t="shared" si="18"/>
        <v>427.45000000000005</v>
      </c>
      <c r="F146" s="145">
        <f t="shared" si="10"/>
        <v>1102.75</v>
      </c>
      <c r="G146" s="145">
        <f t="shared" si="19"/>
        <v>207356.8300000001</v>
      </c>
    </row>
    <row r="147" spans="1:7" x14ac:dyDescent="0.25">
      <c r="A147" s="143">
        <f t="shared" si="11"/>
        <v>48274</v>
      </c>
      <c r="B147" s="144">
        <v>131</v>
      </c>
      <c r="C147" s="131">
        <f t="shared" si="16"/>
        <v>207356.8300000001</v>
      </c>
      <c r="D147" s="145">
        <f t="shared" si="17"/>
        <v>673.91</v>
      </c>
      <c r="E147" s="145">
        <f t="shared" si="18"/>
        <v>428.84000000000003</v>
      </c>
      <c r="F147" s="145">
        <f t="shared" ref="F147:F210" si="20">F146</f>
        <v>1102.75</v>
      </c>
      <c r="G147" s="145">
        <f t="shared" si="19"/>
        <v>206927.99000000011</v>
      </c>
    </row>
    <row r="148" spans="1:7" x14ac:dyDescent="0.25">
      <c r="A148" s="143">
        <f t="shared" ref="A148:A211" si="21">EDATE(A147,1)</f>
        <v>48305</v>
      </c>
      <c r="B148" s="144">
        <v>132</v>
      </c>
      <c r="C148" s="131">
        <f t="shared" si="16"/>
        <v>206927.99000000011</v>
      </c>
      <c r="D148" s="145">
        <f t="shared" si="17"/>
        <v>672.52</v>
      </c>
      <c r="E148" s="145">
        <f t="shared" si="18"/>
        <v>430.23</v>
      </c>
      <c r="F148" s="145">
        <f t="shared" si="20"/>
        <v>1102.75</v>
      </c>
      <c r="G148" s="145">
        <f t="shared" si="19"/>
        <v>206497.7600000001</v>
      </c>
    </row>
    <row r="149" spans="1:7" x14ac:dyDescent="0.25">
      <c r="A149" s="143">
        <f t="shared" si="21"/>
        <v>48335</v>
      </c>
      <c r="B149" s="144">
        <v>133</v>
      </c>
      <c r="C149" s="131">
        <f t="shared" si="16"/>
        <v>206497.7600000001</v>
      </c>
      <c r="D149" s="145">
        <f t="shared" si="17"/>
        <v>671.12</v>
      </c>
      <c r="E149" s="145">
        <f t="shared" si="18"/>
        <v>431.63</v>
      </c>
      <c r="F149" s="145">
        <f t="shared" si="20"/>
        <v>1102.75</v>
      </c>
      <c r="G149" s="145">
        <f t="shared" si="19"/>
        <v>206066.13000000009</v>
      </c>
    </row>
    <row r="150" spans="1:7" x14ac:dyDescent="0.25">
      <c r="A150" s="143">
        <f t="shared" si="21"/>
        <v>48366</v>
      </c>
      <c r="B150" s="144">
        <v>134</v>
      </c>
      <c r="C150" s="131">
        <f t="shared" si="16"/>
        <v>206066.13000000009</v>
      </c>
      <c r="D150" s="145">
        <f t="shared" si="17"/>
        <v>669.71</v>
      </c>
      <c r="E150" s="145">
        <f t="shared" si="18"/>
        <v>433.03999999999996</v>
      </c>
      <c r="F150" s="145">
        <f t="shared" si="20"/>
        <v>1102.75</v>
      </c>
      <c r="G150" s="145">
        <f t="shared" si="19"/>
        <v>205633.09000000008</v>
      </c>
    </row>
    <row r="151" spans="1:7" x14ac:dyDescent="0.25">
      <c r="A151" s="143">
        <f t="shared" si="21"/>
        <v>48396</v>
      </c>
      <c r="B151" s="144">
        <v>135</v>
      </c>
      <c r="C151" s="131">
        <f t="shared" si="16"/>
        <v>205633.09000000008</v>
      </c>
      <c r="D151" s="145">
        <f t="shared" si="17"/>
        <v>668.31</v>
      </c>
      <c r="E151" s="145">
        <f t="shared" si="18"/>
        <v>434.44000000000005</v>
      </c>
      <c r="F151" s="145">
        <f t="shared" si="20"/>
        <v>1102.75</v>
      </c>
      <c r="G151" s="145">
        <f t="shared" si="19"/>
        <v>205198.65000000008</v>
      </c>
    </row>
    <row r="152" spans="1:7" x14ac:dyDescent="0.25">
      <c r="A152" s="143">
        <f t="shared" si="21"/>
        <v>48427</v>
      </c>
      <c r="B152" s="144">
        <v>136</v>
      </c>
      <c r="C152" s="131">
        <f t="shared" si="16"/>
        <v>205198.65000000008</v>
      </c>
      <c r="D152" s="145">
        <f t="shared" si="17"/>
        <v>666.9</v>
      </c>
      <c r="E152" s="145">
        <f t="shared" si="18"/>
        <v>435.85</v>
      </c>
      <c r="F152" s="145">
        <f t="shared" si="20"/>
        <v>1102.75</v>
      </c>
      <c r="G152" s="145">
        <f t="shared" si="19"/>
        <v>204762.80000000008</v>
      </c>
    </row>
    <row r="153" spans="1:7" x14ac:dyDescent="0.25">
      <c r="A153" s="143">
        <f t="shared" si="21"/>
        <v>48458</v>
      </c>
      <c r="B153" s="144">
        <v>137</v>
      </c>
      <c r="C153" s="131">
        <f t="shared" si="16"/>
        <v>204762.80000000008</v>
      </c>
      <c r="D153" s="145">
        <f t="shared" si="17"/>
        <v>665.48</v>
      </c>
      <c r="E153" s="145">
        <f t="shared" si="18"/>
        <v>437.27</v>
      </c>
      <c r="F153" s="145">
        <f t="shared" si="20"/>
        <v>1102.75</v>
      </c>
      <c r="G153" s="145">
        <f t="shared" si="19"/>
        <v>204325.53000000009</v>
      </c>
    </row>
    <row r="154" spans="1:7" x14ac:dyDescent="0.25">
      <c r="A154" s="143">
        <f t="shared" si="21"/>
        <v>48488</v>
      </c>
      <c r="B154" s="144">
        <v>138</v>
      </c>
      <c r="C154" s="131">
        <f t="shared" si="16"/>
        <v>204325.53000000009</v>
      </c>
      <c r="D154" s="145">
        <f t="shared" si="17"/>
        <v>664.06</v>
      </c>
      <c r="E154" s="145">
        <f t="shared" si="18"/>
        <v>438.69000000000005</v>
      </c>
      <c r="F154" s="145">
        <f t="shared" si="20"/>
        <v>1102.75</v>
      </c>
      <c r="G154" s="145">
        <f t="shared" si="19"/>
        <v>203886.84000000008</v>
      </c>
    </row>
    <row r="155" spans="1:7" x14ac:dyDescent="0.25">
      <c r="A155" s="143">
        <f t="shared" si="21"/>
        <v>48519</v>
      </c>
      <c r="B155" s="144">
        <v>139</v>
      </c>
      <c r="C155" s="131">
        <f t="shared" si="16"/>
        <v>203886.84000000008</v>
      </c>
      <c r="D155" s="145">
        <f t="shared" si="17"/>
        <v>662.63</v>
      </c>
      <c r="E155" s="145">
        <f t="shared" si="18"/>
        <v>440.12</v>
      </c>
      <c r="F155" s="145">
        <f t="shared" si="20"/>
        <v>1102.75</v>
      </c>
      <c r="G155" s="145">
        <f t="shared" si="19"/>
        <v>203446.72000000009</v>
      </c>
    </row>
    <row r="156" spans="1:7" x14ac:dyDescent="0.25">
      <c r="A156" s="143">
        <f t="shared" si="21"/>
        <v>48549</v>
      </c>
      <c r="B156" s="144">
        <v>140</v>
      </c>
      <c r="C156" s="131">
        <f t="shared" si="16"/>
        <v>203446.72000000009</v>
      </c>
      <c r="D156" s="145">
        <f t="shared" si="17"/>
        <v>661.2</v>
      </c>
      <c r="E156" s="145">
        <f t="shared" si="18"/>
        <v>441.54999999999995</v>
      </c>
      <c r="F156" s="145">
        <f t="shared" si="20"/>
        <v>1102.75</v>
      </c>
      <c r="G156" s="145">
        <f t="shared" si="19"/>
        <v>203005.1700000001</v>
      </c>
    </row>
    <row r="157" spans="1:7" x14ac:dyDescent="0.25">
      <c r="A157" s="143">
        <f t="shared" si="21"/>
        <v>48580</v>
      </c>
      <c r="B157" s="144">
        <v>141</v>
      </c>
      <c r="C157" s="131">
        <f t="shared" si="16"/>
        <v>203005.1700000001</v>
      </c>
      <c r="D157" s="145">
        <f t="shared" si="17"/>
        <v>659.77</v>
      </c>
      <c r="E157" s="145">
        <f t="shared" si="18"/>
        <v>442.98</v>
      </c>
      <c r="F157" s="145">
        <f t="shared" si="20"/>
        <v>1102.75</v>
      </c>
      <c r="G157" s="145">
        <f t="shared" si="19"/>
        <v>202562.19000000009</v>
      </c>
    </row>
    <row r="158" spans="1:7" x14ac:dyDescent="0.25">
      <c r="A158" s="143">
        <f t="shared" si="21"/>
        <v>48611</v>
      </c>
      <c r="B158" s="144">
        <v>142</v>
      </c>
      <c r="C158" s="131">
        <f t="shared" si="16"/>
        <v>202562.19000000009</v>
      </c>
      <c r="D158" s="145">
        <f t="shared" si="17"/>
        <v>658.33</v>
      </c>
      <c r="E158" s="145">
        <f t="shared" si="18"/>
        <v>444.41999999999996</v>
      </c>
      <c r="F158" s="145">
        <f t="shared" si="20"/>
        <v>1102.75</v>
      </c>
      <c r="G158" s="145">
        <f t="shared" si="19"/>
        <v>202117.77000000008</v>
      </c>
    </row>
    <row r="159" spans="1:7" x14ac:dyDescent="0.25">
      <c r="A159" s="143">
        <f t="shared" si="21"/>
        <v>48639</v>
      </c>
      <c r="B159" s="144">
        <v>143</v>
      </c>
      <c r="C159" s="131">
        <f t="shared" si="16"/>
        <v>202117.77000000008</v>
      </c>
      <c r="D159" s="145">
        <f t="shared" si="17"/>
        <v>656.88</v>
      </c>
      <c r="E159" s="145">
        <f t="shared" si="18"/>
        <v>445.87</v>
      </c>
      <c r="F159" s="145">
        <f t="shared" si="20"/>
        <v>1102.75</v>
      </c>
      <c r="G159" s="145">
        <f t="shared" si="19"/>
        <v>201671.90000000008</v>
      </c>
    </row>
    <row r="160" spans="1:7" x14ac:dyDescent="0.25">
      <c r="A160" s="143">
        <f t="shared" si="21"/>
        <v>48670</v>
      </c>
      <c r="B160" s="144">
        <v>144</v>
      </c>
      <c r="C160" s="131">
        <f t="shared" si="16"/>
        <v>201671.90000000008</v>
      </c>
      <c r="D160" s="145">
        <f t="shared" si="17"/>
        <v>655.43</v>
      </c>
      <c r="E160" s="145">
        <f t="shared" si="18"/>
        <v>447.32000000000005</v>
      </c>
      <c r="F160" s="145">
        <f t="shared" si="20"/>
        <v>1102.75</v>
      </c>
      <c r="G160" s="145">
        <f t="shared" si="19"/>
        <v>201224.58000000007</v>
      </c>
    </row>
    <row r="161" spans="1:7" x14ac:dyDescent="0.25">
      <c r="A161" s="143">
        <f t="shared" si="21"/>
        <v>48700</v>
      </c>
      <c r="B161" s="144">
        <v>145</v>
      </c>
      <c r="C161" s="131">
        <f t="shared" si="16"/>
        <v>201224.58000000007</v>
      </c>
      <c r="D161" s="145">
        <f t="shared" si="17"/>
        <v>653.98</v>
      </c>
      <c r="E161" s="145">
        <f t="shared" si="18"/>
        <v>448.77</v>
      </c>
      <c r="F161" s="145">
        <f t="shared" si="20"/>
        <v>1102.75</v>
      </c>
      <c r="G161" s="145">
        <f t="shared" si="19"/>
        <v>200775.81000000008</v>
      </c>
    </row>
    <row r="162" spans="1:7" x14ac:dyDescent="0.25">
      <c r="A162" s="143">
        <f t="shared" si="21"/>
        <v>48731</v>
      </c>
      <c r="B162" s="144">
        <v>146</v>
      </c>
      <c r="C162" s="131">
        <f t="shared" si="16"/>
        <v>200775.81000000008</v>
      </c>
      <c r="D162" s="145">
        <f t="shared" si="17"/>
        <v>652.52</v>
      </c>
      <c r="E162" s="145">
        <f t="shared" si="18"/>
        <v>450.23</v>
      </c>
      <c r="F162" s="145">
        <f t="shared" si="20"/>
        <v>1102.75</v>
      </c>
      <c r="G162" s="145">
        <f t="shared" si="19"/>
        <v>200325.58000000007</v>
      </c>
    </row>
    <row r="163" spans="1:7" x14ac:dyDescent="0.25">
      <c r="A163" s="143">
        <f t="shared" si="21"/>
        <v>48761</v>
      </c>
      <c r="B163" s="144">
        <v>147</v>
      </c>
      <c r="C163" s="131">
        <f t="shared" si="16"/>
        <v>200325.58000000007</v>
      </c>
      <c r="D163" s="145">
        <f t="shared" si="17"/>
        <v>651.05999999999995</v>
      </c>
      <c r="E163" s="145">
        <f t="shared" si="18"/>
        <v>451.69000000000005</v>
      </c>
      <c r="F163" s="145">
        <f t="shared" si="20"/>
        <v>1102.75</v>
      </c>
      <c r="G163" s="145">
        <f t="shared" si="19"/>
        <v>199873.89000000007</v>
      </c>
    </row>
    <row r="164" spans="1:7" x14ac:dyDescent="0.25">
      <c r="A164" s="143">
        <f t="shared" si="21"/>
        <v>48792</v>
      </c>
      <c r="B164" s="144">
        <v>148</v>
      </c>
      <c r="C164" s="131">
        <f t="shared" si="16"/>
        <v>199873.89000000007</v>
      </c>
      <c r="D164" s="145">
        <f t="shared" si="17"/>
        <v>649.59</v>
      </c>
      <c r="E164" s="145">
        <f t="shared" si="18"/>
        <v>453.15999999999997</v>
      </c>
      <c r="F164" s="145">
        <f t="shared" si="20"/>
        <v>1102.75</v>
      </c>
      <c r="G164" s="145">
        <f t="shared" si="19"/>
        <v>199420.73000000007</v>
      </c>
    </row>
    <row r="165" spans="1:7" x14ac:dyDescent="0.25">
      <c r="A165" s="143">
        <f t="shared" si="21"/>
        <v>48823</v>
      </c>
      <c r="B165" s="144">
        <v>149</v>
      </c>
      <c r="C165" s="131">
        <f t="shared" si="16"/>
        <v>199420.73000000007</v>
      </c>
      <c r="D165" s="145">
        <f t="shared" si="17"/>
        <v>648.12</v>
      </c>
      <c r="E165" s="145">
        <f t="shared" si="18"/>
        <v>454.63</v>
      </c>
      <c r="F165" s="145">
        <f t="shared" si="20"/>
        <v>1102.75</v>
      </c>
      <c r="G165" s="145">
        <f t="shared" si="19"/>
        <v>198966.10000000006</v>
      </c>
    </row>
    <row r="166" spans="1:7" x14ac:dyDescent="0.25">
      <c r="A166" s="143">
        <f t="shared" si="21"/>
        <v>48853</v>
      </c>
      <c r="B166" s="144">
        <v>150</v>
      </c>
      <c r="C166" s="131">
        <f t="shared" si="16"/>
        <v>198966.10000000006</v>
      </c>
      <c r="D166" s="145">
        <f t="shared" si="17"/>
        <v>646.64</v>
      </c>
      <c r="E166" s="145">
        <f t="shared" si="18"/>
        <v>456.11</v>
      </c>
      <c r="F166" s="145">
        <f t="shared" si="20"/>
        <v>1102.75</v>
      </c>
      <c r="G166" s="145">
        <f t="shared" si="19"/>
        <v>198509.99000000008</v>
      </c>
    </row>
    <row r="167" spans="1:7" x14ac:dyDescent="0.25">
      <c r="A167" s="143">
        <f t="shared" si="21"/>
        <v>48884</v>
      </c>
      <c r="B167" s="144">
        <v>151</v>
      </c>
      <c r="C167" s="131">
        <f t="shared" si="16"/>
        <v>198509.99000000008</v>
      </c>
      <c r="D167" s="145">
        <f t="shared" si="17"/>
        <v>645.16</v>
      </c>
      <c r="E167" s="145">
        <f t="shared" si="18"/>
        <v>457.59000000000003</v>
      </c>
      <c r="F167" s="145">
        <f t="shared" si="20"/>
        <v>1102.75</v>
      </c>
      <c r="G167" s="145">
        <f t="shared" si="19"/>
        <v>198052.40000000008</v>
      </c>
    </row>
    <row r="168" spans="1:7" x14ac:dyDescent="0.25">
      <c r="A168" s="143">
        <f t="shared" si="21"/>
        <v>48914</v>
      </c>
      <c r="B168" s="144">
        <v>152</v>
      </c>
      <c r="C168" s="131">
        <f t="shared" si="16"/>
        <v>198052.40000000008</v>
      </c>
      <c r="D168" s="145">
        <f t="shared" si="17"/>
        <v>643.66999999999996</v>
      </c>
      <c r="E168" s="145">
        <f t="shared" si="18"/>
        <v>459.08000000000004</v>
      </c>
      <c r="F168" s="145">
        <f t="shared" si="20"/>
        <v>1102.75</v>
      </c>
      <c r="G168" s="145">
        <f t="shared" si="19"/>
        <v>197593.32000000009</v>
      </c>
    </row>
    <row r="169" spans="1:7" x14ac:dyDescent="0.25">
      <c r="A169" s="143">
        <f t="shared" si="21"/>
        <v>48945</v>
      </c>
      <c r="B169" s="144">
        <v>153</v>
      </c>
      <c r="C169" s="131">
        <f t="shared" si="16"/>
        <v>197593.32000000009</v>
      </c>
      <c r="D169" s="145">
        <f t="shared" si="17"/>
        <v>642.17999999999995</v>
      </c>
      <c r="E169" s="145">
        <f t="shared" si="18"/>
        <v>460.57000000000005</v>
      </c>
      <c r="F169" s="145">
        <f t="shared" si="20"/>
        <v>1102.75</v>
      </c>
      <c r="G169" s="145">
        <f t="shared" si="19"/>
        <v>197132.75000000009</v>
      </c>
    </row>
    <row r="170" spans="1:7" x14ac:dyDescent="0.25">
      <c r="A170" s="143">
        <f t="shared" si="21"/>
        <v>48976</v>
      </c>
      <c r="B170" s="144">
        <v>154</v>
      </c>
      <c r="C170" s="131">
        <f t="shared" si="16"/>
        <v>197132.75000000009</v>
      </c>
      <c r="D170" s="145">
        <f t="shared" si="17"/>
        <v>640.67999999999995</v>
      </c>
      <c r="E170" s="145">
        <f t="shared" si="18"/>
        <v>462.07000000000005</v>
      </c>
      <c r="F170" s="145">
        <f t="shared" si="20"/>
        <v>1102.75</v>
      </c>
      <c r="G170" s="145">
        <f t="shared" si="19"/>
        <v>196670.68000000008</v>
      </c>
    </row>
    <row r="171" spans="1:7" x14ac:dyDescent="0.25">
      <c r="A171" s="143">
        <f t="shared" si="21"/>
        <v>49004</v>
      </c>
      <c r="B171" s="144">
        <v>155</v>
      </c>
      <c r="C171" s="131">
        <f t="shared" si="16"/>
        <v>196670.68000000008</v>
      </c>
      <c r="D171" s="145">
        <f t="shared" si="17"/>
        <v>639.17999999999995</v>
      </c>
      <c r="E171" s="145">
        <f t="shared" si="18"/>
        <v>463.57000000000005</v>
      </c>
      <c r="F171" s="145">
        <f t="shared" si="20"/>
        <v>1102.75</v>
      </c>
      <c r="G171" s="145">
        <f t="shared" si="19"/>
        <v>196207.11000000007</v>
      </c>
    </row>
    <row r="172" spans="1:7" x14ac:dyDescent="0.25">
      <c r="A172" s="143">
        <f t="shared" si="21"/>
        <v>49035</v>
      </c>
      <c r="B172" s="144">
        <v>156</v>
      </c>
      <c r="C172" s="131">
        <f t="shared" si="16"/>
        <v>196207.11000000007</v>
      </c>
      <c r="D172" s="145">
        <f t="shared" si="17"/>
        <v>637.66999999999996</v>
      </c>
      <c r="E172" s="145">
        <f t="shared" si="18"/>
        <v>465.08000000000004</v>
      </c>
      <c r="F172" s="145">
        <f t="shared" si="20"/>
        <v>1102.75</v>
      </c>
      <c r="G172" s="145">
        <f t="shared" si="19"/>
        <v>195742.03000000009</v>
      </c>
    </row>
    <row r="173" spans="1:7" x14ac:dyDescent="0.25">
      <c r="A173" s="143">
        <f t="shared" si="21"/>
        <v>49065</v>
      </c>
      <c r="B173" s="144">
        <v>157</v>
      </c>
      <c r="C173" s="131">
        <f t="shared" si="16"/>
        <v>195742.03000000009</v>
      </c>
      <c r="D173" s="145">
        <f t="shared" si="17"/>
        <v>636.16</v>
      </c>
      <c r="E173" s="145">
        <f t="shared" si="18"/>
        <v>466.59000000000003</v>
      </c>
      <c r="F173" s="145">
        <f t="shared" si="20"/>
        <v>1102.75</v>
      </c>
      <c r="G173" s="145">
        <f t="shared" si="19"/>
        <v>195275.44000000009</v>
      </c>
    </row>
    <row r="174" spans="1:7" x14ac:dyDescent="0.25">
      <c r="A174" s="143">
        <f t="shared" si="21"/>
        <v>49096</v>
      </c>
      <c r="B174" s="144">
        <v>158</v>
      </c>
      <c r="C174" s="131">
        <f t="shared" si="16"/>
        <v>195275.44000000009</v>
      </c>
      <c r="D174" s="145">
        <f t="shared" si="17"/>
        <v>634.65</v>
      </c>
      <c r="E174" s="145">
        <f t="shared" si="18"/>
        <v>468.1</v>
      </c>
      <c r="F174" s="145">
        <f t="shared" si="20"/>
        <v>1102.75</v>
      </c>
      <c r="G174" s="145">
        <f t="shared" si="19"/>
        <v>194807.34000000008</v>
      </c>
    </row>
    <row r="175" spans="1:7" x14ac:dyDescent="0.25">
      <c r="A175" s="143">
        <f t="shared" si="21"/>
        <v>49126</v>
      </c>
      <c r="B175" s="144">
        <v>159</v>
      </c>
      <c r="C175" s="131">
        <f t="shared" si="16"/>
        <v>194807.34000000008</v>
      </c>
      <c r="D175" s="145">
        <f t="shared" si="17"/>
        <v>633.12</v>
      </c>
      <c r="E175" s="145">
        <f t="shared" si="18"/>
        <v>469.63</v>
      </c>
      <c r="F175" s="145">
        <f t="shared" si="20"/>
        <v>1102.75</v>
      </c>
      <c r="G175" s="145">
        <f t="shared" si="19"/>
        <v>194337.71000000008</v>
      </c>
    </row>
    <row r="176" spans="1:7" x14ac:dyDescent="0.25">
      <c r="A176" s="143">
        <f t="shared" si="21"/>
        <v>49157</v>
      </c>
      <c r="B176" s="144">
        <v>160</v>
      </c>
      <c r="C176" s="131">
        <f t="shared" si="16"/>
        <v>194337.71000000008</v>
      </c>
      <c r="D176" s="145">
        <f t="shared" si="17"/>
        <v>631.6</v>
      </c>
      <c r="E176" s="145">
        <f t="shared" si="18"/>
        <v>471.15</v>
      </c>
      <c r="F176" s="145">
        <f t="shared" si="20"/>
        <v>1102.75</v>
      </c>
      <c r="G176" s="145">
        <f t="shared" si="19"/>
        <v>193866.56000000008</v>
      </c>
    </row>
    <row r="177" spans="1:7" x14ac:dyDescent="0.25">
      <c r="A177" s="143">
        <f t="shared" si="21"/>
        <v>49188</v>
      </c>
      <c r="B177" s="144">
        <v>161</v>
      </c>
      <c r="C177" s="131">
        <f t="shared" si="16"/>
        <v>193866.56000000008</v>
      </c>
      <c r="D177" s="145">
        <f t="shared" si="17"/>
        <v>630.07000000000005</v>
      </c>
      <c r="E177" s="145">
        <f t="shared" si="18"/>
        <v>472.67999999999995</v>
      </c>
      <c r="F177" s="145">
        <f t="shared" si="20"/>
        <v>1102.75</v>
      </c>
      <c r="G177" s="145">
        <f t="shared" si="19"/>
        <v>193393.88000000009</v>
      </c>
    </row>
    <row r="178" spans="1:7" x14ac:dyDescent="0.25">
      <c r="A178" s="143">
        <f t="shared" si="21"/>
        <v>49218</v>
      </c>
      <c r="B178" s="144">
        <v>162</v>
      </c>
      <c r="C178" s="131">
        <f t="shared" si="16"/>
        <v>193393.88000000009</v>
      </c>
      <c r="D178" s="145">
        <f t="shared" si="17"/>
        <v>628.53</v>
      </c>
      <c r="E178" s="145">
        <f t="shared" si="18"/>
        <v>474.22</v>
      </c>
      <c r="F178" s="145">
        <f t="shared" si="20"/>
        <v>1102.75</v>
      </c>
      <c r="G178" s="145">
        <f t="shared" si="19"/>
        <v>192919.66000000009</v>
      </c>
    </row>
    <row r="179" spans="1:7" x14ac:dyDescent="0.25">
      <c r="A179" s="143">
        <f t="shared" si="21"/>
        <v>49249</v>
      </c>
      <c r="B179" s="144">
        <v>163</v>
      </c>
      <c r="C179" s="131">
        <f t="shared" si="16"/>
        <v>192919.66000000009</v>
      </c>
      <c r="D179" s="145">
        <f t="shared" si="17"/>
        <v>626.99</v>
      </c>
      <c r="E179" s="145">
        <f t="shared" si="18"/>
        <v>475.76</v>
      </c>
      <c r="F179" s="145">
        <f t="shared" si="20"/>
        <v>1102.75</v>
      </c>
      <c r="G179" s="145">
        <f t="shared" si="19"/>
        <v>192443.90000000008</v>
      </c>
    </row>
    <row r="180" spans="1:7" x14ac:dyDescent="0.25">
      <c r="A180" s="143">
        <f t="shared" si="21"/>
        <v>49279</v>
      </c>
      <c r="B180" s="144">
        <v>164</v>
      </c>
      <c r="C180" s="131">
        <f t="shared" si="16"/>
        <v>192443.90000000008</v>
      </c>
      <c r="D180" s="145">
        <f t="shared" si="17"/>
        <v>625.44000000000005</v>
      </c>
      <c r="E180" s="145">
        <f t="shared" si="18"/>
        <v>477.30999999999995</v>
      </c>
      <c r="F180" s="145">
        <f t="shared" si="20"/>
        <v>1102.75</v>
      </c>
      <c r="G180" s="145">
        <f t="shared" si="19"/>
        <v>191966.59000000008</v>
      </c>
    </row>
    <row r="181" spans="1:7" x14ac:dyDescent="0.25">
      <c r="A181" s="143">
        <f t="shared" si="21"/>
        <v>49310</v>
      </c>
      <c r="B181" s="144">
        <v>165</v>
      </c>
      <c r="C181" s="131">
        <f t="shared" si="16"/>
        <v>191966.59000000008</v>
      </c>
      <c r="D181" s="145">
        <f t="shared" si="17"/>
        <v>623.89</v>
      </c>
      <c r="E181" s="145">
        <f t="shared" si="18"/>
        <v>478.86</v>
      </c>
      <c r="F181" s="145">
        <f t="shared" si="20"/>
        <v>1102.75</v>
      </c>
      <c r="G181" s="145">
        <f t="shared" si="19"/>
        <v>191487.7300000001</v>
      </c>
    </row>
    <row r="182" spans="1:7" x14ac:dyDescent="0.25">
      <c r="A182" s="143">
        <f t="shared" si="21"/>
        <v>49341</v>
      </c>
      <c r="B182" s="144">
        <v>166</v>
      </c>
      <c r="C182" s="131">
        <f t="shared" si="16"/>
        <v>191487.7300000001</v>
      </c>
      <c r="D182" s="145">
        <f t="shared" si="17"/>
        <v>622.34</v>
      </c>
      <c r="E182" s="145">
        <f t="shared" si="18"/>
        <v>480.40999999999997</v>
      </c>
      <c r="F182" s="145">
        <f t="shared" si="20"/>
        <v>1102.75</v>
      </c>
      <c r="G182" s="145">
        <f t="shared" si="19"/>
        <v>191007.32000000009</v>
      </c>
    </row>
    <row r="183" spans="1:7" x14ac:dyDescent="0.25">
      <c r="A183" s="143">
        <f t="shared" si="21"/>
        <v>49369</v>
      </c>
      <c r="B183" s="144">
        <v>167</v>
      </c>
      <c r="C183" s="131">
        <f t="shared" si="16"/>
        <v>191007.32000000009</v>
      </c>
      <c r="D183" s="145">
        <f t="shared" si="17"/>
        <v>620.77</v>
      </c>
      <c r="E183" s="145">
        <f t="shared" si="18"/>
        <v>481.98</v>
      </c>
      <c r="F183" s="145">
        <f t="shared" si="20"/>
        <v>1102.75</v>
      </c>
      <c r="G183" s="145">
        <f t="shared" si="19"/>
        <v>190525.34000000008</v>
      </c>
    </row>
    <row r="184" spans="1:7" x14ac:dyDescent="0.25">
      <c r="A184" s="143">
        <f t="shared" si="21"/>
        <v>49400</v>
      </c>
      <c r="B184" s="144">
        <v>168</v>
      </c>
      <c r="C184" s="131">
        <f t="shared" si="16"/>
        <v>190525.34000000008</v>
      </c>
      <c r="D184" s="145">
        <f t="shared" si="17"/>
        <v>619.21</v>
      </c>
      <c r="E184" s="145">
        <f t="shared" si="18"/>
        <v>483.53999999999996</v>
      </c>
      <c r="F184" s="145">
        <f t="shared" si="20"/>
        <v>1102.75</v>
      </c>
      <c r="G184" s="145">
        <f t="shared" si="19"/>
        <v>190041.80000000008</v>
      </c>
    </row>
    <row r="185" spans="1:7" x14ac:dyDescent="0.25">
      <c r="A185" s="143">
        <f t="shared" si="21"/>
        <v>49430</v>
      </c>
      <c r="B185" s="144">
        <v>169</v>
      </c>
      <c r="C185" s="131">
        <f t="shared" si="16"/>
        <v>190041.80000000008</v>
      </c>
      <c r="D185" s="145">
        <f t="shared" si="17"/>
        <v>617.64</v>
      </c>
      <c r="E185" s="145">
        <f t="shared" si="18"/>
        <v>485.11</v>
      </c>
      <c r="F185" s="145">
        <f t="shared" si="20"/>
        <v>1102.75</v>
      </c>
      <c r="G185" s="145">
        <f t="shared" si="19"/>
        <v>189556.69000000009</v>
      </c>
    </row>
    <row r="186" spans="1:7" x14ac:dyDescent="0.25">
      <c r="A186" s="143">
        <f t="shared" si="21"/>
        <v>49461</v>
      </c>
      <c r="B186" s="144">
        <v>170</v>
      </c>
      <c r="C186" s="131">
        <f t="shared" si="16"/>
        <v>189556.69000000009</v>
      </c>
      <c r="D186" s="145">
        <f t="shared" si="17"/>
        <v>616.05999999999995</v>
      </c>
      <c r="E186" s="145">
        <f t="shared" si="18"/>
        <v>486.69000000000005</v>
      </c>
      <c r="F186" s="145">
        <f t="shared" si="20"/>
        <v>1102.75</v>
      </c>
      <c r="G186" s="145">
        <f t="shared" si="19"/>
        <v>189070.00000000009</v>
      </c>
    </row>
    <row r="187" spans="1:7" x14ac:dyDescent="0.25">
      <c r="A187" s="143">
        <f t="shared" si="21"/>
        <v>49491</v>
      </c>
      <c r="B187" s="144">
        <v>171</v>
      </c>
      <c r="C187" s="131">
        <f t="shared" si="16"/>
        <v>189070.00000000009</v>
      </c>
      <c r="D187" s="145">
        <f t="shared" si="17"/>
        <v>614.48</v>
      </c>
      <c r="E187" s="145">
        <f t="shared" si="18"/>
        <v>488.27</v>
      </c>
      <c r="F187" s="145">
        <f t="shared" si="20"/>
        <v>1102.75</v>
      </c>
      <c r="G187" s="145">
        <f t="shared" si="19"/>
        <v>188581.7300000001</v>
      </c>
    </row>
    <row r="188" spans="1:7" x14ac:dyDescent="0.25">
      <c r="A188" s="143">
        <f t="shared" si="21"/>
        <v>49522</v>
      </c>
      <c r="B188" s="144">
        <v>172</v>
      </c>
      <c r="C188" s="131">
        <f t="shared" si="16"/>
        <v>188581.7300000001</v>
      </c>
      <c r="D188" s="145">
        <f t="shared" si="17"/>
        <v>612.89</v>
      </c>
      <c r="E188" s="145">
        <f t="shared" si="18"/>
        <v>489.86</v>
      </c>
      <c r="F188" s="145">
        <f t="shared" si="20"/>
        <v>1102.75</v>
      </c>
      <c r="G188" s="145">
        <f t="shared" si="19"/>
        <v>188091.87000000011</v>
      </c>
    </row>
    <row r="189" spans="1:7" x14ac:dyDescent="0.25">
      <c r="A189" s="143">
        <f t="shared" si="21"/>
        <v>49553</v>
      </c>
      <c r="B189" s="144">
        <v>173</v>
      </c>
      <c r="C189" s="131">
        <f t="shared" si="16"/>
        <v>188091.87000000011</v>
      </c>
      <c r="D189" s="145">
        <f t="shared" si="17"/>
        <v>611.29999999999995</v>
      </c>
      <c r="E189" s="145">
        <f t="shared" si="18"/>
        <v>491.45000000000005</v>
      </c>
      <c r="F189" s="145">
        <f t="shared" si="20"/>
        <v>1102.75</v>
      </c>
      <c r="G189" s="145">
        <f t="shared" si="19"/>
        <v>187600.4200000001</v>
      </c>
    </row>
    <row r="190" spans="1:7" x14ac:dyDescent="0.25">
      <c r="A190" s="143">
        <f t="shared" si="21"/>
        <v>49583</v>
      </c>
      <c r="B190" s="144">
        <v>174</v>
      </c>
      <c r="C190" s="131">
        <f t="shared" si="16"/>
        <v>187600.4200000001</v>
      </c>
      <c r="D190" s="145">
        <f t="shared" si="17"/>
        <v>609.70000000000005</v>
      </c>
      <c r="E190" s="145">
        <f t="shared" si="18"/>
        <v>493.04999999999995</v>
      </c>
      <c r="F190" s="145">
        <f t="shared" si="20"/>
        <v>1102.75</v>
      </c>
      <c r="G190" s="145">
        <f t="shared" si="19"/>
        <v>187107.37000000011</v>
      </c>
    </row>
    <row r="191" spans="1:7" x14ac:dyDescent="0.25">
      <c r="A191" s="143">
        <f t="shared" si="21"/>
        <v>49614</v>
      </c>
      <c r="B191" s="144">
        <v>175</v>
      </c>
      <c r="C191" s="131">
        <f t="shared" si="16"/>
        <v>187107.37000000011</v>
      </c>
      <c r="D191" s="145">
        <f t="shared" si="17"/>
        <v>608.1</v>
      </c>
      <c r="E191" s="145">
        <f t="shared" si="18"/>
        <v>494.65</v>
      </c>
      <c r="F191" s="145">
        <f t="shared" si="20"/>
        <v>1102.75</v>
      </c>
      <c r="G191" s="145">
        <f t="shared" si="19"/>
        <v>186612.72000000012</v>
      </c>
    </row>
    <row r="192" spans="1:7" x14ac:dyDescent="0.25">
      <c r="A192" s="143">
        <f t="shared" si="21"/>
        <v>49644</v>
      </c>
      <c r="B192" s="144">
        <v>176</v>
      </c>
      <c r="C192" s="131">
        <f t="shared" si="16"/>
        <v>186612.72000000012</v>
      </c>
      <c r="D192" s="145">
        <f t="shared" si="17"/>
        <v>606.49</v>
      </c>
      <c r="E192" s="145">
        <f t="shared" si="18"/>
        <v>496.26</v>
      </c>
      <c r="F192" s="145">
        <f t="shared" si="20"/>
        <v>1102.75</v>
      </c>
      <c r="G192" s="145">
        <f t="shared" si="19"/>
        <v>186116.46000000011</v>
      </c>
    </row>
    <row r="193" spans="1:7" x14ac:dyDescent="0.25">
      <c r="A193" s="143">
        <f t="shared" si="21"/>
        <v>49675</v>
      </c>
      <c r="B193" s="144">
        <v>177</v>
      </c>
      <c r="C193" s="131">
        <f t="shared" si="16"/>
        <v>186116.46000000011</v>
      </c>
      <c r="D193" s="145">
        <f t="shared" si="17"/>
        <v>604.88</v>
      </c>
      <c r="E193" s="145">
        <f t="shared" si="18"/>
        <v>497.87</v>
      </c>
      <c r="F193" s="145">
        <f t="shared" si="20"/>
        <v>1102.75</v>
      </c>
      <c r="G193" s="145">
        <f t="shared" si="19"/>
        <v>185618.59000000011</v>
      </c>
    </row>
    <row r="194" spans="1:7" x14ac:dyDescent="0.25">
      <c r="A194" s="143">
        <f t="shared" si="21"/>
        <v>49706</v>
      </c>
      <c r="B194" s="144">
        <v>178</v>
      </c>
      <c r="C194" s="131">
        <f t="shared" si="16"/>
        <v>185618.59000000011</v>
      </c>
      <c r="D194" s="145">
        <f t="shared" si="17"/>
        <v>603.26</v>
      </c>
      <c r="E194" s="145">
        <f t="shared" si="18"/>
        <v>499.49</v>
      </c>
      <c r="F194" s="145">
        <f t="shared" si="20"/>
        <v>1102.75</v>
      </c>
      <c r="G194" s="145">
        <f t="shared" si="19"/>
        <v>185119.10000000012</v>
      </c>
    </row>
    <row r="195" spans="1:7" x14ac:dyDescent="0.25">
      <c r="A195" s="143">
        <f t="shared" si="21"/>
        <v>49735</v>
      </c>
      <c r="B195" s="144">
        <v>179</v>
      </c>
      <c r="C195" s="131">
        <f t="shared" si="16"/>
        <v>185119.10000000012</v>
      </c>
      <c r="D195" s="145">
        <f t="shared" si="17"/>
        <v>601.64</v>
      </c>
      <c r="E195" s="145">
        <f t="shared" si="18"/>
        <v>501.11</v>
      </c>
      <c r="F195" s="145">
        <f t="shared" si="20"/>
        <v>1102.75</v>
      </c>
      <c r="G195" s="145">
        <f t="shared" si="19"/>
        <v>184617.99000000014</v>
      </c>
    </row>
    <row r="196" spans="1:7" x14ac:dyDescent="0.25">
      <c r="A196" s="143">
        <f t="shared" si="21"/>
        <v>49766</v>
      </c>
      <c r="B196" s="144">
        <v>180</v>
      </c>
      <c r="C196" s="131">
        <f t="shared" si="16"/>
        <v>184617.99000000014</v>
      </c>
      <c r="D196" s="145">
        <f t="shared" si="17"/>
        <v>600.01</v>
      </c>
      <c r="E196" s="145">
        <f t="shared" si="18"/>
        <v>502.74</v>
      </c>
      <c r="F196" s="145">
        <f t="shared" si="20"/>
        <v>1102.75</v>
      </c>
      <c r="G196" s="145">
        <f t="shared" si="19"/>
        <v>184115.25000000015</v>
      </c>
    </row>
    <row r="197" spans="1:7" x14ac:dyDescent="0.25">
      <c r="A197" s="143">
        <f t="shared" si="21"/>
        <v>49796</v>
      </c>
      <c r="B197" s="144">
        <v>181</v>
      </c>
      <c r="C197" s="131">
        <f t="shared" si="16"/>
        <v>184115.25000000015</v>
      </c>
      <c r="D197" s="145">
        <f t="shared" si="17"/>
        <v>598.37</v>
      </c>
      <c r="E197" s="145">
        <f t="shared" si="18"/>
        <v>504.38</v>
      </c>
      <c r="F197" s="145">
        <f t="shared" si="20"/>
        <v>1102.75</v>
      </c>
      <c r="G197" s="145">
        <f t="shared" si="19"/>
        <v>183610.87000000014</v>
      </c>
    </row>
    <row r="198" spans="1:7" x14ac:dyDescent="0.25">
      <c r="A198" s="143">
        <f t="shared" si="21"/>
        <v>49827</v>
      </c>
      <c r="B198" s="144">
        <v>182</v>
      </c>
      <c r="C198" s="131">
        <f t="shared" si="16"/>
        <v>183610.87000000014</v>
      </c>
      <c r="D198" s="145">
        <f t="shared" si="17"/>
        <v>596.74</v>
      </c>
      <c r="E198" s="145">
        <f t="shared" si="18"/>
        <v>506.01</v>
      </c>
      <c r="F198" s="145">
        <f t="shared" si="20"/>
        <v>1102.75</v>
      </c>
      <c r="G198" s="145">
        <f t="shared" si="19"/>
        <v>183104.86000000013</v>
      </c>
    </row>
    <row r="199" spans="1:7" x14ac:dyDescent="0.25">
      <c r="A199" s="143">
        <f t="shared" si="21"/>
        <v>49857</v>
      </c>
      <c r="B199" s="144">
        <v>183</v>
      </c>
      <c r="C199" s="131">
        <f t="shared" si="16"/>
        <v>183104.86000000013</v>
      </c>
      <c r="D199" s="145">
        <f t="shared" si="17"/>
        <v>595.09</v>
      </c>
      <c r="E199" s="145">
        <f t="shared" si="18"/>
        <v>507.65999999999997</v>
      </c>
      <c r="F199" s="145">
        <f t="shared" si="20"/>
        <v>1102.75</v>
      </c>
      <c r="G199" s="145">
        <f t="shared" si="19"/>
        <v>182597.20000000013</v>
      </c>
    </row>
    <row r="200" spans="1:7" x14ac:dyDescent="0.25">
      <c r="A200" s="143">
        <f t="shared" si="21"/>
        <v>49888</v>
      </c>
      <c r="B200" s="144">
        <v>184</v>
      </c>
      <c r="C200" s="131">
        <f t="shared" si="16"/>
        <v>182597.20000000013</v>
      </c>
      <c r="D200" s="145">
        <f t="shared" si="17"/>
        <v>593.44000000000005</v>
      </c>
      <c r="E200" s="145">
        <f t="shared" si="18"/>
        <v>509.30999999999995</v>
      </c>
      <c r="F200" s="145">
        <f t="shared" si="20"/>
        <v>1102.75</v>
      </c>
      <c r="G200" s="145">
        <f t="shared" si="19"/>
        <v>182087.89000000013</v>
      </c>
    </row>
    <row r="201" spans="1:7" x14ac:dyDescent="0.25">
      <c r="A201" s="143">
        <f t="shared" si="21"/>
        <v>49919</v>
      </c>
      <c r="B201" s="144">
        <v>185</v>
      </c>
      <c r="C201" s="131">
        <f t="shared" ref="C201:C264" si="22">G200</f>
        <v>182087.89000000013</v>
      </c>
      <c r="D201" s="145">
        <f t="shared" ref="D201:D264" si="23">ROUND(C201*$E$13/12,2)</f>
        <v>591.79</v>
      </c>
      <c r="E201" s="145">
        <f t="shared" ref="E201:E264" si="24">F201-D201</f>
        <v>510.96000000000004</v>
      </c>
      <c r="F201" s="145">
        <f t="shared" si="20"/>
        <v>1102.75</v>
      </c>
      <c r="G201" s="145">
        <f t="shared" ref="G201:G264" si="25">C201-E201</f>
        <v>181576.93000000014</v>
      </c>
    </row>
    <row r="202" spans="1:7" x14ac:dyDescent="0.25">
      <c r="A202" s="143">
        <f t="shared" si="21"/>
        <v>49949</v>
      </c>
      <c r="B202" s="144">
        <v>186</v>
      </c>
      <c r="C202" s="131">
        <f t="shared" si="22"/>
        <v>181576.93000000014</v>
      </c>
      <c r="D202" s="145">
        <f t="shared" si="23"/>
        <v>590.13</v>
      </c>
      <c r="E202" s="145">
        <f t="shared" si="24"/>
        <v>512.62</v>
      </c>
      <c r="F202" s="145">
        <f t="shared" si="20"/>
        <v>1102.75</v>
      </c>
      <c r="G202" s="145">
        <f t="shared" si="25"/>
        <v>181064.31000000014</v>
      </c>
    </row>
    <row r="203" spans="1:7" x14ac:dyDescent="0.25">
      <c r="A203" s="143">
        <f t="shared" si="21"/>
        <v>49980</v>
      </c>
      <c r="B203" s="144">
        <v>187</v>
      </c>
      <c r="C203" s="131">
        <f t="shared" si="22"/>
        <v>181064.31000000014</v>
      </c>
      <c r="D203" s="145">
        <f t="shared" si="23"/>
        <v>588.46</v>
      </c>
      <c r="E203" s="145">
        <f t="shared" si="24"/>
        <v>514.29</v>
      </c>
      <c r="F203" s="145">
        <f t="shared" si="20"/>
        <v>1102.75</v>
      </c>
      <c r="G203" s="145">
        <f t="shared" si="25"/>
        <v>180550.02000000014</v>
      </c>
    </row>
    <row r="204" spans="1:7" x14ac:dyDescent="0.25">
      <c r="A204" s="143">
        <f t="shared" si="21"/>
        <v>50010</v>
      </c>
      <c r="B204" s="144">
        <v>188</v>
      </c>
      <c r="C204" s="131">
        <f t="shared" si="22"/>
        <v>180550.02000000014</v>
      </c>
      <c r="D204" s="145">
        <f t="shared" si="23"/>
        <v>586.79</v>
      </c>
      <c r="E204" s="145">
        <f t="shared" si="24"/>
        <v>515.96</v>
      </c>
      <c r="F204" s="145">
        <f t="shared" si="20"/>
        <v>1102.75</v>
      </c>
      <c r="G204" s="145">
        <f t="shared" si="25"/>
        <v>180034.06000000014</v>
      </c>
    </row>
    <row r="205" spans="1:7" x14ac:dyDescent="0.25">
      <c r="A205" s="143">
        <f t="shared" si="21"/>
        <v>50041</v>
      </c>
      <c r="B205" s="144">
        <v>189</v>
      </c>
      <c r="C205" s="131">
        <f t="shared" si="22"/>
        <v>180034.06000000014</v>
      </c>
      <c r="D205" s="145">
        <f t="shared" si="23"/>
        <v>585.11</v>
      </c>
      <c r="E205" s="145">
        <f t="shared" si="24"/>
        <v>517.64</v>
      </c>
      <c r="F205" s="145">
        <f t="shared" si="20"/>
        <v>1102.75</v>
      </c>
      <c r="G205" s="145">
        <f t="shared" si="25"/>
        <v>179516.42000000013</v>
      </c>
    </row>
    <row r="206" spans="1:7" x14ac:dyDescent="0.25">
      <c r="A206" s="143">
        <f t="shared" si="21"/>
        <v>50072</v>
      </c>
      <c r="B206" s="144">
        <v>190</v>
      </c>
      <c r="C206" s="131">
        <f t="shared" si="22"/>
        <v>179516.42000000013</v>
      </c>
      <c r="D206" s="145">
        <f t="shared" si="23"/>
        <v>583.42999999999995</v>
      </c>
      <c r="E206" s="145">
        <f t="shared" si="24"/>
        <v>519.32000000000005</v>
      </c>
      <c r="F206" s="145">
        <f t="shared" si="20"/>
        <v>1102.75</v>
      </c>
      <c r="G206" s="145">
        <f t="shared" si="25"/>
        <v>178997.10000000012</v>
      </c>
    </row>
    <row r="207" spans="1:7" x14ac:dyDescent="0.25">
      <c r="A207" s="143">
        <f t="shared" si="21"/>
        <v>50100</v>
      </c>
      <c r="B207" s="144">
        <v>191</v>
      </c>
      <c r="C207" s="131">
        <f t="shared" si="22"/>
        <v>178997.10000000012</v>
      </c>
      <c r="D207" s="145">
        <f t="shared" si="23"/>
        <v>581.74</v>
      </c>
      <c r="E207" s="145">
        <f t="shared" si="24"/>
        <v>521.01</v>
      </c>
      <c r="F207" s="145">
        <f t="shared" si="20"/>
        <v>1102.75</v>
      </c>
      <c r="G207" s="145">
        <f t="shared" si="25"/>
        <v>178476.09000000011</v>
      </c>
    </row>
    <row r="208" spans="1:7" x14ac:dyDescent="0.25">
      <c r="A208" s="143">
        <f t="shared" si="21"/>
        <v>50131</v>
      </c>
      <c r="B208" s="144">
        <v>192</v>
      </c>
      <c r="C208" s="131">
        <f t="shared" si="22"/>
        <v>178476.09000000011</v>
      </c>
      <c r="D208" s="145">
        <f t="shared" si="23"/>
        <v>580.04999999999995</v>
      </c>
      <c r="E208" s="145">
        <f t="shared" si="24"/>
        <v>522.70000000000005</v>
      </c>
      <c r="F208" s="145">
        <f t="shared" si="20"/>
        <v>1102.75</v>
      </c>
      <c r="G208" s="145">
        <f t="shared" si="25"/>
        <v>177953.3900000001</v>
      </c>
    </row>
    <row r="209" spans="1:7" x14ac:dyDescent="0.25">
      <c r="A209" s="143">
        <f t="shared" si="21"/>
        <v>50161</v>
      </c>
      <c r="B209" s="144">
        <v>193</v>
      </c>
      <c r="C209" s="131">
        <f t="shared" si="22"/>
        <v>177953.3900000001</v>
      </c>
      <c r="D209" s="145">
        <f t="shared" si="23"/>
        <v>578.35</v>
      </c>
      <c r="E209" s="145">
        <f t="shared" si="24"/>
        <v>524.4</v>
      </c>
      <c r="F209" s="145">
        <f t="shared" si="20"/>
        <v>1102.75</v>
      </c>
      <c r="G209" s="145">
        <f t="shared" si="25"/>
        <v>177428.99000000011</v>
      </c>
    </row>
    <row r="210" spans="1:7" x14ac:dyDescent="0.25">
      <c r="A210" s="143">
        <f t="shared" si="21"/>
        <v>50192</v>
      </c>
      <c r="B210" s="144">
        <v>194</v>
      </c>
      <c r="C210" s="131">
        <f t="shared" si="22"/>
        <v>177428.99000000011</v>
      </c>
      <c r="D210" s="145">
        <f t="shared" si="23"/>
        <v>576.64</v>
      </c>
      <c r="E210" s="145">
        <f t="shared" si="24"/>
        <v>526.11</v>
      </c>
      <c r="F210" s="145">
        <f t="shared" si="20"/>
        <v>1102.75</v>
      </c>
      <c r="G210" s="145">
        <f t="shared" si="25"/>
        <v>176902.88000000012</v>
      </c>
    </row>
    <row r="211" spans="1:7" x14ac:dyDescent="0.25">
      <c r="A211" s="143">
        <f t="shared" si="21"/>
        <v>50222</v>
      </c>
      <c r="B211" s="144">
        <v>195</v>
      </c>
      <c r="C211" s="131">
        <f t="shared" si="22"/>
        <v>176902.88000000012</v>
      </c>
      <c r="D211" s="145">
        <f t="shared" si="23"/>
        <v>574.92999999999995</v>
      </c>
      <c r="E211" s="145">
        <f t="shared" si="24"/>
        <v>527.82000000000005</v>
      </c>
      <c r="F211" s="145">
        <f t="shared" ref="F211:F274" si="26">F210</f>
        <v>1102.75</v>
      </c>
      <c r="G211" s="145">
        <f t="shared" si="25"/>
        <v>176375.06000000011</v>
      </c>
    </row>
    <row r="212" spans="1:7" x14ac:dyDescent="0.25">
      <c r="A212" s="143">
        <f t="shared" ref="A212:A275" si="27">EDATE(A211,1)</f>
        <v>50253</v>
      </c>
      <c r="B212" s="144">
        <v>196</v>
      </c>
      <c r="C212" s="131">
        <f t="shared" si="22"/>
        <v>176375.06000000011</v>
      </c>
      <c r="D212" s="145">
        <f t="shared" si="23"/>
        <v>573.22</v>
      </c>
      <c r="E212" s="145">
        <f t="shared" si="24"/>
        <v>529.53</v>
      </c>
      <c r="F212" s="145">
        <f t="shared" si="26"/>
        <v>1102.75</v>
      </c>
      <c r="G212" s="145">
        <f t="shared" si="25"/>
        <v>175845.53000000012</v>
      </c>
    </row>
    <row r="213" spans="1:7" x14ac:dyDescent="0.25">
      <c r="A213" s="143">
        <f t="shared" si="27"/>
        <v>50284</v>
      </c>
      <c r="B213" s="144">
        <v>197</v>
      </c>
      <c r="C213" s="131">
        <f t="shared" si="22"/>
        <v>175845.53000000012</v>
      </c>
      <c r="D213" s="145">
        <f t="shared" si="23"/>
        <v>571.5</v>
      </c>
      <c r="E213" s="145">
        <f t="shared" si="24"/>
        <v>531.25</v>
      </c>
      <c r="F213" s="145">
        <f t="shared" si="26"/>
        <v>1102.75</v>
      </c>
      <c r="G213" s="145">
        <f t="shared" si="25"/>
        <v>175314.28000000012</v>
      </c>
    </row>
    <row r="214" spans="1:7" x14ac:dyDescent="0.25">
      <c r="A214" s="143">
        <f t="shared" si="27"/>
        <v>50314</v>
      </c>
      <c r="B214" s="144">
        <v>198</v>
      </c>
      <c r="C214" s="131">
        <f t="shared" si="22"/>
        <v>175314.28000000012</v>
      </c>
      <c r="D214" s="145">
        <f t="shared" si="23"/>
        <v>569.77</v>
      </c>
      <c r="E214" s="145">
        <f t="shared" si="24"/>
        <v>532.98</v>
      </c>
      <c r="F214" s="145">
        <f t="shared" si="26"/>
        <v>1102.75</v>
      </c>
      <c r="G214" s="145">
        <f t="shared" si="25"/>
        <v>174781.3000000001</v>
      </c>
    </row>
    <row r="215" spans="1:7" x14ac:dyDescent="0.25">
      <c r="A215" s="143">
        <f t="shared" si="27"/>
        <v>50345</v>
      </c>
      <c r="B215" s="144">
        <v>199</v>
      </c>
      <c r="C215" s="131">
        <f t="shared" si="22"/>
        <v>174781.3000000001</v>
      </c>
      <c r="D215" s="145">
        <f t="shared" si="23"/>
        <v>568.04</v>
      </c>
      <c r="E215" s="145">
        <f t="shared" si="24"/>
        <v>534.71</v>
      </c>
      <c r="F215" s="145">
        <f t="shared" si="26"/>
        <v>1102.75</v>
      </c>
      <c r="G215" s="145">
        <f t="shared" si="25"/>
        <v>174246.59000000011</v>
      </c>
    </row>
    <row r="216" spans="1:7" x14ac:dyDescent="0.25">
      <c r="A216" s="143">
        <f t="shared" si="27"/>
        <v>50375</v>
      </c>
      <c r="B216" s="144">
        <v>200</v>
      </c>
      <c r="C216" s="131">
        <f t="shared" si="22"/>
        <v>174246.59000000011</v>
      </c>
      <c r="D216" s="145">
        <f t="shared" si="23"/>
        <v>566.29999999999995</v>
      </c>
      <c r="E216" s="145">
        <f t="shared" si="24"/>
        <v>536.45000000000005</v>
      </c>
      <c r="F216" s="145">
        <f t="shared" si="26"/>
        <v>1102.75</v>
      </c>
      <c r="G216" s="145">
        <f t="shared" si="25"/>
        <v>173710.1400000001</v>
      </c>
    </row>
    <row r="217" spans="1:7" x14ac:dyDescent="0.25">
      <c r="A217" s="143">
        <f t="shared" si="27"/>
        <v>50406</v>
      </c>
      <c r="B217" s="144">
        <v>201</v>
      </c>
      <c r="C217" s="131">
        <f t="shared" si="22"/>
        <v>173710.1400000001</v>
      </c>
      <c r="D217" s="145">
        <f t="shared" si="23"/>
        <v>564.55999999999995</v>
      </c>
      <c r="E217" s="145">
        <f t="shared" si="24"/>
        <v>538.19000000000005</v>
      </c>
      <c r="F217" s="145">
        <f t="shared" si="26"/>
        <v>1102.75</v>
      </c>
      <c r="G217" s="145">
        <f t="shared" si="25"/>
        <v>173171.9500000001</v>
      </c>
    </row>
    <row r="218" spans="1:7" x14ac:dyDescent="0.25">
      <c r="A218" s="143">
        <f t="shared" si="27"/>
        <v>50437</v>
      </c>
      <c r="B218" s="144">
        <v>202</v>
      </c>
      <c r="C218" s="131">
        <f t="shared" si="22"/>
        <v>173171.9500000001</v>
      </c>
      <c r="D218" s="145">
        <f t="shared" si="23"/>
        <v>562.80999999999995</v>
      </c>
      <c r="E218" s="145">
        <f t="shared" si="24"/>
        <v>539.94000000000005</v>
      </c>
      <c r="F218" s="145">
        <f t="shared" si="26"/>
        <v>1102.75</v>
      </c>
      <c r="G218" s="145">
        <f t="shared" si="25"/>
        <v>172632.0100000001</v>
      </c>
    </row>
    <row r="219" spans="1:7" x14ac:dyDescent="0.25">
      <c r="A219" s="143">
        <f t="shared" si="27"/>
        <v>50465</v>
      </c>
      <c r="B219" s="144">
        <v>203</v>
      </c>
      <c r="C219" s="131">
        <f t="shared" si="22"/>
        <v>172632.0100000001</v>
      </c>
      <c r="D219" s="145">
        <f t="shared" si="23"/>
        <v>561.04999999999995</v>
      </c>
      <c r="E219" s="145">
        <f t="shared" si="24"/>
        <v>541.70000000000005</v>
      </c>
      <c r="F219" s="145">
        <f t="shared" si="26"/>
        <v>1102.75</v>
      </c>
      <c r="G219" s="145">
        <f t="shared" si="25"/>
        <v>172090.31000000008</v>
      </c>
    </row>
    <row r="220" spans="1:7" x14ac:dyDescent="0.25">
      <c r="A220" s="143">
        <f t="shared" si="27"/>
        <v>50496</v>
      </c>
      <c r="B220" s="144">
        <v>204</v>
      </c>
      <c r="C220" s="131">
        <f t="shared" si="22"/>
        <v>172090.31000000008</v>
      </c>
      <c r="D220" s="145">
        <f t="shared" si="23"/>
        <v>559.29</v>
      </c>
      <c r="E220" s="145">
        <f t="shared" si="24"/>
        <v>543.46</v>
      </c>
      <c r="F220" s="145">
        <f t="shared" si="26"/>
        <v>1102.75</v>
      </c>
      <c r="G220" s="145">
        <f t="shared" si="25"/>
        <v>171546.85000000009</v>
      </c>
    </row>
    <row r="221" spans="1:7" x14ac:dyDescent="0.25">
      <c r="A221" s="143">
        <f t="shared" si="27"/>
        <v>50526</v>
      </c>
      <c r="B221" s="144">
        <v>205</v>
      </c>
      <c r="C221" s="131">
        <f t="shared" si="22"/>
        <v>171546.85000000009</v>
      </c>
      <c r="D221" s="145">
        <f t="shared" si="23"/>
        <v>557.53</v>
      </c>
      <c r="E221" s="145">
        <f t="shared" si="24"/>
        <v>545.22</v>
      </c>
      <c r="F221" s="145">
        <f t="shared" si="26"/>
        <v>1102.75</v>
      </c>
      <c r="G221" s="145">
        <f t="shared" si="25"/>
        <v>171001.63000000009</v>
      </c>
    </row>
    <row r="222" spans="1:7" x14ac:dyDescent="0.25">
      <c r="A222" s="143">
        <f t="shared" si="27"/>
        <v>50557</v>
      </c>
      <c r="B222" s="144">
        <v>206</v>
      </c>
      <c r="C222" s="131">
        <f t="shared" si="22"/>
        <v>171001.63000000009</v>
      </c>
      <c r="D222" s="145">
        <f t="shared" si="23"/>
        <v>555.76</v>
      </c>
      <c r="E222" s="145">
        <f t="shared" si="24"/>
        <v>546.99</v>
      </c>
      <c r="F222" s="145">
        <f t="shared" si="26"/>
        <v>1102.75</v>
      </c>
      <c r="G222" s="145">
        <f t="shared" si="25"/>
        <v>170454.6400000001</v>
      </c>
    </row>
    <row r="223" spans="1:7" x14ac:dyDescent="0.25">
      <c r="A223" s="143">
        <f t="shared" si="27"/>
        <v>50587</v>
      </c>
      <c r="B223" s="144">
        <v>207</v>
      </c>
      <c r="C223" s="131">
        <f t="shared" si="22"/>
        <v>170454.6400000001</v>
      </c>
      <c r="D223" s="145">
        <f t="shared" si="23"/>
        <v>553.98</v>
      </c>
      <c r="E223" s="145">
        <f t="shared" si="24"/>
        <v>548.77</v>
      </c>
      <c r="F223" s="145">
        <f t="shared" si="26"/>
        <v>1102.75</v>
      </c>
      <c r="G223" s="145">
        <f t="shared" si="25"/>
        <v>169905.87000000011</v>
      </c>
    </row>
    <row r="224" spans="1:7" x14ac:dyDescent="0.25">
      <c r="A224" s="143">
        <f t="shared" si="27"/>
        <v>50618</v>
      </c>
      <c r="B224" s="144">
        <v>208</v>
      </c>
      <c r="C224" s="131">
        <f t="shared" si="22"/>
        <v>169905.87000000011</v>
      </c>
      <c r="D224" s="145">
        <f t="shared" si="23"/>
        <v>552.19000000000005</v>
      </c>
      <c r="E224" s="145">
        <f t="shared" si="24"/>
        <v>550.55999999999995</v>
      </c>
      <c r="F224" s="145">
        <f t="shared" si="26"/>
        <v>1102.75</v>
      </c>
      <c r="G224" s="145">
        <f t="shared" si="25"/>
        <v>169355.31000000011</v>
      </c>
    </row>
    <row r="225" spans="1:7" x14ac:dyDescent="0.25">
      <c r="A225" s="143">
        <f t="shared" si="27"/>
        <v>50649</v>
      </c>
      <c r="B225" s="144">
        <v>209</v>
      </c>
      <c r="C225" s="131">
        <f t="shared" si="22"/>
        <v>169355.31000000011</v>
      </c>
      <c r="D225" s="145">
        <f t="shared" si="23"/>
        <v>550.4</v>
      </c>
      <c r="E225" s="145">
        <f t="shared" si="24"/>
        <v>552.35</v>
      </c>
      <c r="F225" s="145">
        <f t="shared" si="26"/>
        <v>1102.75</v>
      </c>
      <c r="G225" s="145">
        <f t="shared" si="25"/>
        <v>168802.96000000011</v>
      </c>
    </row>
    <row r="226" spans="1:7" x14ac:dyDescent="0.25">
      <c r="A226" s="143">
        <f t="shared" si="27"/>
        <v>50679</v>
      </c>
      <c r="B226" s="144">
        <v>210</v>
      </c>
      <c r="C226" s="131">
        <f t="shared" si="22"/>
        <v>168802.96000000011</v>
      </c>
      <c r="D226" s="145">
        <f t="shared" si="23"/>
        <v>548.61</v>
      </c>
      <c r="E226" s="145">
        <f t="shared" si="24"/>
        <v>554.14</v>
      </c>
      <c r="F226" s="145">
        <f t="shared" si="26"/>
        <v>1102.75</v>
      </c>
      <c r="G226" s="145">
        <f t="shared" si="25"/>
        <v>168248.82000000009</v>
      </c>
    </row>
    <row r="227" spans="1:7" x14ac:dyDescent="0.25">
      <c r="A227" s="143">
        <f t="shared" si="27"/>
        <v>50710</v>
      </c>
      <c r="B227" s="144">
        <v>211</v>
      </c>
      <c r="C227" s="131">
        <f t="shared" si="22"/>
        <v>168248.82000000009</v>
      </c>
      <c r="D227" s="145">
        <f t="shared" si="23"/>
        <v>546.80999999999995</v>
      </c>
      <c r="E227" s="145">
        <f t="shared" si="24"/>
        <v>555.94000000000005</v>
      </c>
      <c r="F227" s="145">
        <f t="shared" si="26"/>
        <v>1102.75</v>
      </c>
      <c r="G227" s="145">
        <f t="shared" si="25"/>
        <v>167692.88000000009</v>
      </c>
    </row>
    <row r="228" spans="1:7" x14ac:dyDescent="0.25">
      <c r="A228" s="143">
        <f t="shared" si="27"/>
        <v>50740</v>
      </c>
      <c r="B228" s="144">
        <v>212</v>
      </c>
      <c r="C228" s="131">
        <f t="shared" si="22"/>
        <v>167692.88000000009</v>
      </c>
      <c r="D228" s="145">
        <f t="shared" si="23"/>
        <v>545</v>
      </c>
      <c r="E228" s="145">
        <f t="shared" si="24"/>
        <v>557.75</v>
      </c>
      <c r="F228" s="145">
        <f t="shared" si="26"/>
        <v>1102.75</v>
      </c>
      <c r="G228" s="145">
        <f t="shared" si="25"/>
        <v>167135.13000000009</v>
      </c>
    </row>
    <row r="229" spans="1:7" x14ac:dyDescent="0.25">
      <c r="A229" s="143">
        <f t="shared" si="27"/>
        <v>50771</v>
      </c>
      <c r="B229" s="144">
        <v>213</v>
      </c>
      <c r="C229" s="131">
        <f t="shared" si="22"/>
        <v>167135.13000000009</v>
      </c>
      <c r="D229" s="145">
        <f t="shared" si="23"/>
        <v>543.19000000000005</v>
      </c>
      <c r="E229" s="145">
        <f t="shared" si="24"/>
        <v>559.55999999999995</v>
      </c>
      <c r="F229" s="145">
        <f t="shared" si="26"/>
        <v>1102.75</v>
      </c>
      <c r="G229" s="145">
        <f t="shared" si="25"/>
        <v>166575.57000000009</v>
      </c>
    </row>
    <row r="230" spans="1:7" x14ac:dyDescent="0.25">
      <c r="A230" s="143">
        <f t="shared" si="27"/>
        <v>50802</v>
      </c>
      <c r="B230" s="144">
        <v>214</v>
      </c>
      <c r="C230" s="131">
        <f t="shared" si="22"/>
        <v>166575.57000000009</v>
      </c>
      <c r="D230" s="145">
        <f t="shared" si="23"/>
        <v>541.37</v>
      </c>
      <c r="E230" s="145">
        <f t="shared" si="24"/>
        <v>561.38</v>
      </c>
      <c r="F230" s="145">
        <f t="shared" si="26"/>
        <v>1102.75</v>
      </c>
      <c r="G230" s="145">
        <f t="shared" si="25"/>
        <v>166014.19000000009</v>
      </c>
    </row>
    <row r="231" spans="1:7" x14ac:dyDescent="0.25">
      <c r="A231" s="143">
        <f t="shared" si="27"/>
        <v>50830</v>
      </c>
      <c r="B231" s="144">
        <v>215</v>
      </c>
      <c r="C231" s="131">
        <f t="shared" si="22"/>
        <v>166014.19000000009</v>
      </c>
      <c r="D231" s="145">
        <f t="shared" si="23"/>
        <v>539.54999999999995</v>
      </c>
      <c r="E231" s="145">
        <f t="shared" si="24"/>
        <v>563.20000000000005</v>
      </c>
      <c r="F231" s="145">
        <f t="shared" si="26"/>
        <v>1102.75</v>
      </c>
      <c r="G231" s="145">
        <f t="shared" si="25"/>
        <v>165450.99000000008</v>
      </c>
    </row>
    <row r="232" spans="1:7" x14ac:dyDescent="0.25">
      <c r="A232" s="143">
        <f t="shared" si="27"/>
        <v>50861</v>
      </c>
      <c r="B232" s="144">
        <v>216</v>
      </c>
      <c r="C232" s="131">
        <f t="shared" si="22"/>
        <v>165450.99000000008</v>
      </c>
      <c r="D232" s="145">
        <f t="shared" si="23"/>
        <v>537.72</v>
      </c>
      <c r="E232" s="145">
        <f t="shared" si="24"/>
        <v>565.03</v>
      </c>
      <c r="F232" s="145">
        <f t="shared" si="26"/>
        <v>1102.75</v>
      </c>
      <c r="G232" s="145">
        <f t="shared" si="25"/>
        <v>164885.96000000008</v>
      </c>
    </row>
    <row r="233" spans="1:7" x14ac:dyDescent="0.25">
      <c r="A233" s="143">
        <f t="shared" si="27"/>
        <v>50891</v>
      </c>
      <c r="B233" s="144">
        <v>217</v>
      </c>
      <c r="C233" s="131">
        <f t="shared" si="22"/>
        <v>164885.96000000008</v>
      </c>
      <c r="D233" s="145">
        <f t="shared" si="23"/>
        <v>535.88</v>
      </c>
      <c r="E233" s="145">
        <f t="shared" si="24"/>
        <v>566.87</v>
      </c>
      <c r="F233" s="145">
        <f t="shared" si="26"/>
        <v>1102.75</v>
      </c>
      <c r="G233" s="145">
        <f t="shared" si="25"/>
        <v>164319.09000000008</v>
      </c>
    </row>
    <row r="234" spans="1:7" x14ac:dyDescent="0.25">
      <c r="A234" s="143">
        <f t="shared" si="27"/>
        <v>50922</v>
      </c>
      <c r="B234" s="144">
        <v>218</v>
      </c>
      <c r="C234" s="131">
        <f t="shared" si="22"/>
        <v>164319.09000000008</v>
      </c>
      <c r="D234" s="145">
        <f t="shared" si="23"/>
        <v>534.04</v>
      </c>
      <c r="E234" s="145">
        <f t="shared" si="24"/>
        <v>568.71</v>
      </c>
      <c r="F234" s="145">
        <f t="shared" si="26"/>
        <v>1102.75</v>
      </c>
      <c r="G234" s="145">
        <f t="shared" si="25"/>
        <v>163750.38000000009</v>
      </c>
    </row>
    <row r="235" spans="1:7" x14ac:dyDescent="0.25">
      <c r="A235" s="143">
        <f t="shared" si="27"/>
        <v>50952</v>
      </c>
      <c r="B235" s="144">
        <v>219</v>
      </c>
      <c r="C235" s="131">
        <f t="shared" si="22"/>
        <v>163750.38000000009</v>
      </c>
      <c r="D235" s="145">
        <f t="shared" si="23"/>
        <v>532.19000000000005</v>
      </c>
      <c r="E235" s="145">
        <f t="shared" si="24"/>
        <v>570.55999999999995</v>
      </c>
      <c r="F235" s="145">
        <f t="shared" si="26"/>
        <v>1102.75</v>
      </c>
      <c r="G235" s="145">
        <f t="shared" si="25"/>
        <v>163179.82000000009</v>
      </c>
    </row>
    <row r="236" spans="1:7" x14ac:dyDescent="0.25">
      <c r="A236" s="143">
        <f t="shared" si="27"/>
        <v>50983</v>
      </c>
      <c r="B236" s="144">
        <v>220</v>
      </c>
      <c r="C236" s="131">
        <f t="shared" si="22"/>
        <v>163179.82000000009</v>
      </c>
      <c r="D236" s="145">
        <f t="shared" si="23"/>
        <v>530.33000000000004</v>
      </c>
      <c r="E236" s="145">
        <f t="shared" si="24"/>
        <v>572.41999999999996</v>
      </c>
      <c r="F236" s="145">
        <f t="shared" si="26"/>
        <v>1102.75</v>
      </c>
      <c r="G236" s="145">
        <f t="shared" si="25"/>
        <v>162607.40000000008</v>
      </c>
    </row>
    <row r="237" spans="1:7" x14ac:dyDescent="0.25">
      <c r="A237" s="143">
        <f t="shared" si="27"/>
        <v>51014</v>
      </c>
      <c r="B237" s="144">
        <v>221</v>
      </c>
      <c r="C237" s="131">
        <f t="shared" si="22"/>
        <v>162607.40000000008</v>
      </c>
      <c r="D237" s="145">
        <f t="shared" si="23"/>
        <v>528.47</v>
      </c>
      <c r="E237" s="145">
        <f t="shared" si="24"/>
        <v>574.28</v>
      </c>
      <c r="F237" s="145">
        <f t="shared" si="26"/>
        <v>1102.75</v>
      </c>
      <c r="G237" s="145">
        <f t="shared" si="25"/>
        <v>162033.12000000008</v>
      </c>
    </row>
    <row r="238" spans="1:7" x14ac:dyDescent="0.25">
      <c r="A238" s="143">
        <f t="shared" si="27"/>
        <v>51044</v>
      </c>
      <c r="B238" s="144">
        <v>222</v>
      </c>
      <c r="C238" s="131">
        <f t="shared" si="22"/>
        <v>162033.12000000008</v>
      </c>
      <c r="D238" s="145">
        <f t="shared" si="23"/>
        <v>526.61</v>
      </c>
      <c r="E238" s="145">
        <f t="shared" si="24"/>
        <v>576.14</v>
      </c>
      <c r="F238" s="145">
        <f t="shared" si="26"/>
        <v>1102.75</v>
      </c>
      <c r="G238" s="145">
        <f t="shared" si="25"/>
        <v>161456.98000000007</v>
      </c>
    </row>
    <row r="239" spans="1:7" x14ac:dyDescent="0.25">
      <c r="A239" s="143">
        <f t="shared" si="27"/>
        <v>51075</v>
      </c>
      <c r="B239" s="144">
        <v>223</v>
      </c>
      <c r="C239" s="131">
        <f t="shared" si="22"/>
        <v>161456.98000000007</v>
      </c>
      <c r="D239" s="145">
        <f t="shared" si="23"/>
        <v>524.74</v>
      </c>
      <c r="E239" s="145">
        <f t="shared" si="24"/>
        <v>578.01</v>
      </c>
      <c r="F239" s="145">
        <f t="shared" si="26"/>
        <v>1102.75</v>
      </c>
      <c r="G239" s="145">
        <f t="shared" si="25"/>
        <v>160878.97000000006</v>
      </c>
    </row>
    <row r="240" spans="1:7" x14ac:dyDescent="0.25">
      <c r="A240" s="143">
        <f t="shared" si="27"/>
        <v>51105</v>
      </c>
      <c r="B240" s="144">
        <v>224</v>
      </c>
      <c r="C240" s="131">
        <f t="shared" si="22"/>
        <v>160878.97000000006</v>
      </c>
      <c r="D240" s="145">
        <f t="shared" si="23"/>
        <v>522.86</v>
      </c>
      <c r="E240" s="145">
        <f t="shared" si="24"/>
        <v>579.89</v>
      </c>
      <c r="F240" s="145">
        <f t="shared" si="26"/>
        <v>1102.75</v>
      </c>
      <c r="G240" s="145">
        <f t="shared" si="25"/>
        <v>160299.08000000005</v>
      </c>
    </row>
    <row r="241" spans="1:7" x14ac:dyDescent="0.25">
      <c r="A241" s="143">
        <f t="shared" si="27"/>
        <v>51136</v>
      </c>
      <c r="B241" s="144">
        <v>225</v>
      </c>
      <c r="C241" s="131">
        <f t="shared" si="22"/>
        <v>160299.08000000005</v>
      </c>
      <c r="D241" s="145">
        <f t="shared" si="23"/>
        <v>520.97</v>
      </c>
      <c r="E241" s="145">
        <f t="shared" si="24"/>
        <v>581.78</v>
      </c>
      <c r="F241" s="145">
        <f t="shared" si="26"/>
        <v>1102.75</v>
      </c>
      <c r="G241" s="145">
        <f t="shared" si="25"/>
        <v>159717.30000000005</v>
      </c>
    </row>
    <row r="242" spans="1:7" x14ac:dyDescent="0.25">
      <c r="A242" s="143">
        <f t="shared" si="27"/>
        <v>51167</v>
      </c>
      <c r="B242" s="144">
        <v>226</v>
      </c>
      <c r="C242" s="131">
        <f t="shared" si="22"/>
        <v>159717.30000000005</v>
      </c>
      <c r="D242" s="145">
        <f t="shared" si="23"/>
        <v>519.08000000000004</v>
      </c>
      <c r="E242" s="145">
        <f t="shared" si="24"/>
        <v>583.66999999999996</v>
      </c>
      <c r="F242" s="145">
        <f t="shared" si="26"/>
        <v>1102.75</v>
      </c>
      <c r="G242" s="145">
        <f t="shared" si="25"/>
        <v>159133.63000000003</v>
      </c>
    </row>
    <row r="243" spans="1:7" x14ac:dyDescent="0.25">
      <c r="A243" s="143">
        <f t="shared" si="27"/>
        <v>51196</v>
      </c>
      <c r="B243" s="144">
        <v>227</v>
      </c>
      <c r="C243" s="131">
        <f t="shared" si="22"/>
        <v>159133.63000000003</v>
      </c>
      <c r="D243" s="145">
        <f t="shared" si="23"/>
        <v>517.17999999999995</v>
      </c>
      <c r="E243" s="145">
        <f t="shared" si="24"/>
        <v>585.57000000000005</v>
      </c>
      <c r="F243" s="145">
        <f t="shared" si="26"/>
        <v>1102.75</v>
      </c>
      <c r="G243" s="145">
        <f t="shared" si="25"/>
        <v>158548.06000000003</v>
      </c>
    </row>
    <row r="244" spans="1:7" x14ac:dyDescent="0.25">
      <c r="A244" s="143">
        <f t="shared" si="27"/>
        <v>51227</v>
      </c>
      <c r="B244" s="144">
        <v>228</v>
      </c>
      <c r="C244" s="131">
        <f t="shared" si="22"/>
        <v>158548.06000000003</v>
      </c>
      <c r="D244" s="145">
        <f t="shared" si="23"/>
        <v>515.28</v>
      </c>
      <c r="E244" s="145">
        <f t="shared" si="24"/>
        <v>587.47</v>
      </c>
      <c r="F244" s="145">
        <f t="shared" si="26"/>
        <v>1102.75</v>
      </c>
      <c r="G244" s="145">
        <f t="shared" si="25"/>
        <v>157960.59000000003</v>
      </c>
    </row>
    <row r="245" spans="1:7" x14ac:dyDescent="0.25">
      <c r="A245" s="143">
        <f t="shared" si="27"/>
        <v>51257</v>
      </c>
      <c r="B245" s="144">
        <v>229</v>
      </c>
      <c r="C245" s="131">
        <f t="shared" si="22"/>
        <v>157960.59000000003</v>
      </c>
      <c r="D245" s="145">
        <f t="shared" si="23"/>
        <v>513.37</v>
      </c>
      <c r="E245" s="145">
        <f t="shared" si="24"/>
        <v>589.38</v>
      </c>
      <c r="F245" s="145">
        <f t="shared" si="26"/>
        <v>1102.75</v>
      </c>
      <c r="G245" s="145">
        <f t="shared" si="25"/>
        <v>157371.21000000002</v>
      </c>
    </row>
    <row r="246" spans="1:7" x14ac:dyDescent="0.25">
      <c r="A246" s="143">
        <f t="shared" si="27"/>
        <v>51288</v>
      </c>
      <c r="B246" s="144">
        <v>230</v>
      </c>
      <c r="C246" s="131">
        <f t="shared" si="22"/>
        <v>157371.21000000002</v>
      </c>
      <c r="D246" s="145">
        <f t="shared" si="23"/>
        <v>511.46</v>
      </c>
      <c r="E246" s="145">
        <f t="shared" si="24"/>
        <v>591.29</v>
      </c>
      <c r="F246" s="145">
        <f t="shared" si="26"/>
        <v>1102.75</v>
      </c>
      <c r="G246" s="145">
        <f t="shared" si="25"/>
        <v>156779.92000000001</v>
      </c>
    </row>
    <row r="247" spans="1:7" x14ac:dyDescent="0.25">
      <c r="A247" s="143">
        <f t="shared" si="27"/>
        <v>51318</v>
      </c>
      <c r="B247" s="144">
        <v>231</v>
      </c>
      <c r="C247" s="131">
        <f t="shared" si="22"/>
        <v>156779.92000000001</v>
      </c>
      <c r="D247" s="145">
        <f t="shared" si="23"/>
        <v>509.53</v>
      </c>
      <c r="E247" s="145">
        <f t="shared" si="24"/>
        <v>593.22</v>
      </c>
      <c r="F247" s="145">
        <f t="shared" si="26"/>
        <v>1102.75</v>
      </c>
      <c r="G247" s="145">
        <f t="shared" si="25"/>
        <v>156186.70000000001</v>
      </c>
    </row>
    <row r="248" spans="1:7" x14ac:dyDescent="0.25">
      <c r="A248" s="143">
        <f t="shared" si="27"/>
        <v>51349</v>
      </c>
      <c r="B248" s="144">
        <v>232</v>
      </c>
      <c r="C248" s="131">
        <f t="shared" si="22"/>
        <v>156186.70000000001</v>
      </c>
      <c r="D248" s="145">
        <f t="shared" si="23"/>
        <v>507.61</v>
      </c>
      <c r="E248" s="145">
        <f t="shared" si="24"/>
        <v>595.14</v>
      </c>
      <c r="F248" s="145">
        <f t="shared" si="26"/>
        <v>1102.75</v>
      </c>
      <c r="G248" s="145">
        <f t="shared" si="25"/>
        <v>155591.56</v>
      </c>
    </row>
    <row r="249" spans="1:7" x14ac:dyDescent="0.25">
      <c r="A249" s="143">
        <f t="shared" si="27"/>
        <v>51380</v>
      </c>
      <c r="B249" s="144">
        <v>233</v>
      </c>
      <c r="C249" s="131">
        <f t="shared" si="22"/>
        <v>155591.56</v>
      </c>
      <c r="D249" s="145">
        <f t="shared" si="23"/>
        <v>505.67</v>
      </c>
      <c r="E249" s="145">
        <f t="shared" si="24"/>
        <v>597.07999999999993</v>
      </c>
      <c r="F249" s="145">
        <f t="shared" si="26"/>
        <v>1102.75</v>
      </c>
      <c r="G249" s="145">
        <f t="shared" si="25"/>
        <v>154994.48000000001</v>
      </c>
    </row>
    <row r="250" spans="1:7" x14ac:dyDescent="0.25">
      <c r="A250" s="143">
        <f t="shared" si="27"/>
        <v>51410</v>
      </c>
      <c r="B250" s="144">
        <v>234</v>
      </c>
      <c r="C250" s="131">
        <f t="shared" si="22"/>
        <v>154994.48000000001</v>
      </c>
      <c r="D250" s="145">
        <f t="shared" si="23"/>
        <v>503.73</v>
      </c>
      <c r="E250" s="145">
        <f t="shared" si="24"/>
        <v>599.02</v>
      </c>
      <c r="F250" s="145">
        <f t="shared" si="26"/>
        <v>1102.75</v>
      </c>
      <c r="G250" s="145">
        <f t="shared" si="25"/>
        <v>154395.46000000002</v>
      </c>
    </row>
    <row r="251" spans="1:7" x14ac:dyDescent="0.25">
      <c r="A251" s="143">
        <f t="shared" si="27"/>
        <v>51441</v>
      </c>
      <c r="B251" s="144">
        <v>235</v>
      </c>
      <c r="C251" s="131">
        <f t="shared" si="22"/>
        <v>154395.46000000002</v>
      </c>
      <c r="D251" s="145">
        <f t="shared" si="23"/>
        <v>501.79</v>
      </c>
      <c r="E251" s="145">
        <f t="shared" si="24"/>
        <v>600.96</v>
      </c>
      <c r="F251" s="145">
        <f t="shared" si="26"/>
        <v>1102.75</v>
      </c>
      <c r="G251" s="145">
        <f t="shared" si="25"/>
        <v>153794.50000000003</v>
      </c>
    </row>
    <row r="252" spans="1:7" x14ac:dyDescent="0.25">
      <c r="A252" s="143">
        <f t="shared" si="27"/>
        <v>51471</v>
      </c>
      <c r="B252" s="144">
        <v>236</v>
      </c>
      <c r="C252" s="131">
        <f t="shared" si="22"/>
        <v>153794.50000000003</v>
      </c>
      <c r="D252" s="145">
        <f t="shared" si="23"/>
        <v>499.83</v>
      </c>
      <c r="E252" s="145">
        <f t="shared" si="24"/>
        <v>602.92000000000007</v>
      </c>
      <c r="F252" s="145">
        <f t="shared" si="26"/>
        <v>1102.75</v>
      </c>
      <c r="G252" s="145">
        <f t="shared" si="25"/>
        <v>153191.58000000002</v>
      </c>
    </row>
    <row r="253" spans="1:7" x14ac:dyDescent="0.25">
      <c r="A253" s="143">
        <f t="shared" si="27"/>
        <v>51502</v>
      </c>
      <c r="B253" s="144">
        <v>237</v>
      </c>
      <c r="C253" s="131">
        <f t="shared" si="22"/>
        <v>153191.58000000002</v>
      </c>
      <c r="D253" s="145">
        <f t="shared" si="23"/>
        <v>497.87</v>
      </c>
      <c r="E253" s="145">
        <f t="shared" si="24"/>
        <v>604.88</v>
      </c>
      <c r="F253" s="145">
        <f t="shared" si="26"/>
        <v>1102.75</v>
      </c>
      <c r="G253" s="145">
        <f t="shared" si="25"/>
        <v>152586.70000000001</v>
      </c>
    </row>
    <row r="254" spans="1:7" x14ac:dyDescent="0.25">
      <c r="A254" s="143">
        <f t="shared" si="27"/>
        <v>51533</v>
      </c>
      <c r="B254" s="144">
        <v>238</v>
      </c>
      <c r="C254" s="131">
        <f t="shared" si="22"/>
        <v>152586.70000000001</v>
      </c>
      <c r="D254" s="145">
        <f t="shared" si="23"/>
        <v>495.91</v>
      </c>
      <c r="E254" s="145">
        <f t="shared" si="24"/>
        <v>606.83999999999992</v>
      </c>
      <c r="F254" s="145">
        <f t="shared" si="26"/>
        <v>1102.75</v>
      </c>
      <c r="G254" s="145">
        <f t="shared" si="25"/>
        <v>151979.86000000002</v>
      </c>
    </row>
    <row r="255" spans="1:7" x14ac:dyDescent="0.25">
      <c r="A255" s="143">
        <f t="shared" si="27"/>
        <v>51561</v>
      </c>
      <c r="B255" s="144">
        <v>239</v>
      </c>
      <c r="C255" s="131">
        <f t="shared" si="22"/>
        <v>151979.86000000002</v>
      </c>
      <c r="D255" s="145">
        <f t="shared" si="23"/>
        <v>493.93</v>
      </c>
      <c r="E255" s="145">
        <f t="shared" si="24"/>
        <v>608.81999999999994</v>
      </c>
      <c r="F255" s="145">
        <f t="shared" si="26"/>
        <v>1102.75</v>
      </c>
      <c r="G255" s="145">
        <f t="shared" si="25"/>
        <v>151371.04</v>
      </c>
    </row>
    <row r="256" spans="1:7" x14ac:dyDescent="0.25">
      <c r="A256" s="143">
        <f t="shared" si="27"/>
        <v>51592</v>
      </c>
      <c r="B256" s="144">
        <v>240</v>
      </c>
      <c r="C256" s="131">
        <f t="shared" si="22"/>
        <v>151371.04</v>
      </c>
      <c r="D256" s="145">
        <f t="shared" si="23"/>
        <v>491.96</v>
      </c>
      <c r="E256" s="145">
        <f t="shared" si="24"/>
        <v>610.79</v>
      </c>
      <c r="F256" s="145">
        <f t="shared" si="26"/>
        <v>1102.75</v>
      </c>
      <c r="G256" s="145">
        <f t="shared" si="25"/>
        <v>150760.25</v>
      </c>
    </row>
    <row r="257" spans="1:7" x14ac:dyDescent="0.25">
      <c r="A257" s="143">
        <f t="shared" si="27"/>
        <v>51622</v>
      </c>
      <c r="B257" s="144">
        <v>241</v>
      </c>
      <c r="C257" s="131">
        <f t="shared" si="22"/>
        <v>150760.25</v>
      </c>
      <c r="D257" s="145">
        <f t="shared" si="23"/>
        <v>489.97</v>
      </c>
      <c r="E257" s="145">
        <f t="shared" si="24"/>
        <v>612.78</v>
      </c>
      <c r="F257" s="145">
        <f t="shared" si="26"/>
        <v>1102.75</v>
      </c>
      <c r="G257" s="145">
        <f t="shared" si="25"/>
        <v>150147.47</v>
      </c>
    </row>
    <row r="258" spans="1:7" x14ac:dyDescent="0.25">
      <c r="A258" s="143">
        <f t="shared" si="27"/>
        <v>51653</v>
      </c>
      <c r="B258" s="144">
        <v>242</v>
      </c>
      <c r="C258" s="131">
        <f t="shared" si="22"/>
        <v>150147.47</v>
      </c>
      <c r="D258" s="145">
        <f t="shared" si="23"/>
        <v>487.98</v>
      </c>
      <c r="E258" s="145">
        <f t="shared" si="24"/>
        <v>614.77</v>
      </c>
      <c r="F258" s="145">
        <f t="shared" si="26"/>
        <v>1102.75</v>
      </c>
      <c r="G258" s="145">
        <f t="shared" si="25"/>
        <v>149532.70000000001</v>
      </c>
    </row>
    <row r="259" spans="1:7" x14ac:dyDescent="0.25">
      <c r="A259" s="143">
        <f t="shared" si="27"/>
        <v>51683</v>
      </c>
      <c r="B259" s="144">
        <v>243</v>
      </c>
      <c r="C259" s="131">
        <f t="shared" si="22"/>
        <v>149532.70000000001</v>
      </c>
      <c r="D259" s="145">
        <f t="shared" si="23"/>
        <v>485.98</v>
      </c>
      <c r="E259" s="145">
        <f t="shared" si="24"/>
        <v>616.77</v>
      </c>
      <c r="F259" s="145">
        <f t="shared" si="26"/>
        <v>1102.75</v>
      </c>
      <c r="G259" s="145">
        <f t="shared" si="25"/>
        <v>148915.93000000002</v>
      </c>
    </row>
    <row r="260" spans="1:7" x14ac:dyDescent="0.25">
      <c r="A260" s="143">
        <f t="shared" si="27"/>
        <v>51714</v>
      </c>
      <c r="B260" s="144">
        <v>244</v>
      </c>
      <c r="C260" s="131">
        <f t="shared" si="22"/>
        <v>148915.93000000002</v>
      </c>
      <c r="D260" s="145">
        <f t="shared" si="23"/>
        <v>483.98</v>
      </c>
      <c r="E260" s="145">
        <f t="shared" si="24"/>
        <v>618.77</v>
      </c>
      <c r="F260" s="145">
        <f t="shared" si="26"/>
        <v>1102.75</v>
      </c>
      <c r="G260" s="145">
        <f t="shared" si="25"/>
        <v>148297.16000000003</v>
      </c>
    </row>
    <row r="261" spans="1:7" x14ac:dyDescent="0.25">
      <c r="A261" s="143">
        <f t="shared" si="27"/>
        <v>51745</v>
      </c>
      <c r="B261" s="144">
        <v>245</v>
      </c>
      <c r="C261" s="131">
        <f t="shared" si="22"/>
        <v>148297.16000000003</v>
      </c>
      <c r="D261" s="145">
        <f t="shared" si="23"/>
        <v>481.97</v>
      </c>
      <c r="E261" s="145">
        <f t="shared" si="24"/>
        <v>620.78</v>
      </c>
      <c r="F261" s="145">
        <f t="shared" si="26"/>
        <v>1102.75</v>
      </c>
      <c r="G261" s="145">
        <f t="shared" si="25"/>
        <v>147676.38000000003</v>
      </c>
    </row>
    <row r="262" spans="1:7" x14ac:dyDescent="0.25">
      <c r="A262" s="143">
        <f t="shared" si="27"/>
        <v>51775</v>
      </c>
      <c r="B262" s="144">
        <v>246</v>
      </c>
      <c r="C262" s="131">
        <f t="shared" si="22"/>
        <v>147676.38000000003</v>
      </c>
      <c r="D262" s="145">
        <f t="shared" si="23"/>
        <v>479.95</v>
      </c>
      <c r="E262" s="145">
        <f t="shared" si="24"/>
        <v>622.79999999999995</v>
      </c>
      <c r="F262" s="145">
        <f t="shared" si="26"/>
        <v>1102.75</v>
      </c>
      <c r="G262" s="145">
        <f t="shared" si="25"/>
        <v>147053.58000000005</v>
      </c>
    </row>
    <row r="263" spans="1:7" x14ac:dyDescent="0.25">
      <c r="A263" s="143">
        <f t="shared" si="27"/>
        <v>51806</v>
      </c>
      <c r="B263" s="144">
        <v>247</v>
      </c>
      <c r="C263" s="131">
        <f t="shared" si="22"/>
        <v>147053.58000000005</v>
      </c>
      <c r="D263" s="145">
        <f t="shared" si="23"/>
        <v>477.92</v>
      </c>
      <c r="E263" s="145">
        <f t="shared" si="24"/>
        <v>624.82999999999993</v>
      </c>
      <c r="F263" s="145">
        <f t="shared" si="26"/>
        <v>1102.75</v>
      </c>
      <c r="G263" s="145">
        <f t="shared" si="25"/>
        <v>146428.75000000006</v>
      </c>
    </row>
    <row r="264" spans="1:7" x14ac:dyDescent="0.25">
      <c r="A264" s="143">
        <f t="shared" si="27"/>
        <v>51836</v>
      </c>
      <c r="B264" s="144">
        <v>248</v>
      </c>
      <c r="C264" s="131">
        <f t="shared" si="22"/>
        <v>146428.75000000006</v>
      </c>
      <c r="D264" s="145">
        <f t="shared" si="23"/>
        <v>475.89</v>
      </c>
      <c r="E264" s="145">
        <f t="shared" si="24"/>
        <v>626.86</v>
      </c>
      <c r="F264" s="145">
        <f t="shared" si="26"/>
        <v>1102.75</v>
      </c>
      <c r="G264" s="145">
        <f t="shared" si="25"/>
        <v>145801.89000000007</v>
      </c>
    </row>
    <row r="265" spans="1:7" x14ac:dyDescent="0.25">
      <c r="A265" s="143">
        <f t="shared" si="27"/>
        <v>51867</v>
      </c>
      <c r="B265" s="144">
        <v>249</v>
      </c>
      <c r="C265" s="131">
        <f t="shared" ref="C265:C328" si="28">G264</f>
        <v>145801.89000000007</v>
      </c>
      <c r="D265" s="145">
        <f t="shared" ref="D265:D328" si="29">ROUND(C265*$E$13/12,2)</f>
        <v>473.86</v>
      </c>
      <c r="E265" s="145">
        <f t="shared" ref="E265:E328" si="30">F265-D265</f>
        <v>628.89</v>
      </c>
      <c r="F265" s="145">
        <f t="shared" si="26"/>
        <v>1102.75</v>
      </c>
      <c r="G265" s="145">
        <f t="shared" ref="G265:G328" si="31">C265-E265</f>
        <v>145173.00000000006</v>
      </c>
    </row>
    <row r="266" spans="1:7" x14ac:dyDescent="0.25">
      <c r="A266" s="143">
        <f t="shared" si="27"/>
        <v>51898</v>
      </c>
      <c r="B266" s="144">
        <v>250</v>
      </c>
      <c r="C266" s="131">
        <f t="shared" si="28"/>
        <v>145173.00000000006</v>
      </c>
      <c r="D266" s="145">
        <f t="shared" si="29"/>
        <v>471.81</v>
      </c>
      <c r="E266" s="145">
        <f t="shared" si="30"/>
        <v>630.94000000000005</v>
      </c>
      <c r="F266" s="145">
        <f t="shared" si="26"/>
        <v>1102.75</v>
      </c>
      <c r="G266" s="145">
        <f t="shared" si="31"/>
        <v>144542.06000000006</v>
      </c>
    </row>
    <row r="267" spans="1:7" x14ac:dyDescent="0.25">
      <c r="A267" s="143">
        <f t="shared" si="27"/>
        <v>51926</v>
      </c>
      <c r="B267" s="144">
        <v>251</v>
      </c>
      <c r="C267" s="131">
        <f t="shared" si="28"/>
        <v>144542.06000000006</v>
      </c>
      <c r="D267" s="145">
        <f t="shared" si="29"/>
        <v>469.76</v>
      </c>
      <c r="E267" s="145">
        <f t="shared" si="30"/>
        <v>632.99</v>
      </c>
      <c r="F267" s="145">
        <f t="shared" si="26"/>
        <v>1102.75</v>
      </c>
      <c r="G267" s="145">
        <f t="shared" si="31"/>
        <v>143909.07000000007</v>
      </c>
    </row>
    <row r="268" spans="1:7" x14ac:dyDescent="0.25">
      <c r="A268" s="143">
        <f t="shared" si="27"/>
        <v>51957</v>
      </c>
      <c r="B268" s="144">
        <v>252</v>
      </c>
      <c r="C268" s="131">
        <f t="shared" si="28"/>
        <v>143909.07000000007</v>
      </c>
      <c r="D268" s="145">
        <f t="shared" si="29"/>
        <v>467.7</v>
      </c>
      <c r="E268" s="145">
        <f t="shared" si="30"/>
        <v>635.04999999999995</v>
      </c>
      <c r="F268" s="145">
        <f t="shared" si="26"/>
        <v>1102.75</v>
      </c>
      <c r="G268" s="145">
        <f t="shared" si="31"/>
        <v>143274.02000000008</v>
      </c>
    </row>
    <row r="269" spans="1:7" x14ac:dyDescent="0.25">
      <c r="A269" s="143">
        <f t="shared" si="27"/>
        <v>51987</v>
      </c>
      <c r="B269" s="144">
        <v>253</v>
      </c>
      <c r="C269" s="131">
        <f t="shared" si="28"/>
        <v>143274.02000000008</v>
      </c>
      <c r="D269" s="145">
        <f t="shared" si="29"/>
        <v>465.64</v>
      </c>
      <c r="E269" s="145">
        <f t="shared" si="30"/>
        <v>637.11</v>
      </c>
      <c r="F269" s="145">
        <f t="shared" si="26"/>
        <v>1102.75</v>
      </c>
      <c r="G269" s="145">
        <f t="shared" si="31"/>
        <v>142636.91000000009</v>
      </c>
    </row>
    <row r="270" spans="1:7" x14ac:dyDescent="0.25">
      <c r="A270" s="143">
        <f t="shared" si="27"/>
        <v>52018</v>
      </c>
      <c r="B270" s="144">
        <v>254</v>
      </c>
      <c r="C270" s="131">
        <f t="shared" si="28"/>
        <v>142636.91000000009</v>
      </c>
      <c r="D270" s="145">
        <f t="shared" si="29"/>
        <v>463.57</v>
      </c>
      <c r="E270" s="145">
        <f t="shared" si="30"/>
        <v>639.18000000000006</v>
      </c>
      <c r="F270" s="145">
        <f t="shared" si="26"/>
        <v>1102.75</v>
      </c>
      <c r="G270" s="145">
        <f t="shared" si="31"/>
        <v>141997.7300000001</v>
      </c>
    </row>
    <row r="271" spans="1:7" x14ac:dyDescent="0.25">
      <c r="A271" s="143">
        <f t="shared" si="27"/>
        <v>52048</v>
      </c>
      <c r="B271" s="144">
        <v>255</v>
      </c>
      <c r="C271" s="131">
        <f t="shared" si="28"/>
        <v>141997.7300000001</v>
      </c>
      <c r="D271" s="145">
        <f t="shared" si="29"/>
        <v>461.49</v>
      </c>
      <c r="E271" s="145">
        <f t="shared" si="30"/>
        <v>641.26</v>
      </c>
      <c r="F271" s="145">
        <f t="shared" si="26"/>
        <v>1102.75</v>
      </c>
      <c r="G271" s="145">
        <f t="shared" si="31"/>
        <v>141356.47000000009</v>
      </c>
    </row>
    <row r="272" spans="1:7" x14ac:dyDescent="0.25">
      <c r="A272" s="143">
        <f t="shared" si="27"/>
        <v>52079</v>
      </c>
      <c r="B272" s="144">
        <v>256</v>
      </c>
      <c r="C272" s="131">
        <f t="shared" si="28"/>
        <v>141356.47000000009</v>
      </c>
      <c r="D272" s="145">
        <f t="shared" si="29"/>
        <v>459.41</v>
      </c>
      <c r="E272" s="145">
        <f t="shared" si="30"/>
        <v>643.33999999999992</v>
      </c>
      <c r="F272" s="145">
        <f t="shared" si="26"/>
        <v>1102.75</v>
      </c>
      <c r="G272" s="145">
        <f t="shared" si="31"/>
        <v>140713.13000000009</v>
      </c>
    </row>
    <row r="273" spans="1:7" x14ac:dyDescent="0.25">
      <c r="A273" s="143">
        <f t="shared" si="27"/>
        <v>52110</v>
      </c>
      <c r="B273" s="144">
        <v>257</v>
      </c>
      <c r="C273" s="131">
        <f t="shared" si="28"/>
        <v>140713.13000000009</v>
      </c>
      <c r="D273" s="145">
        <f t="shared" si="29"/>
        <v>457.32</v>
      </c>
      <c r="E273" s="145">
        <f t="shared" si="30"/>
        <v>645.43000000000006</v>
      </c>
      <c r="F273" s="145">
        <f t="shared" si="26"/>
        <v>1102.75</v>
      </c>
      <c r="G273" s="145">
        <f t="shared" si="31"/>
        <v>140067.7000000001</v>
      </c>
    </row>
    <row r="274" spans="1:7" x14ac:dyDescent="0.25">
      <c r="A274" s="143">
        <f t="shared" si="27"/>
        <v>52140</v>
      </c>
      <c r="B274" s="144">
        <v>258</v>
      </c>
      <c r="C274" s="131">
        <f t="shared" si="28"/>
        <v>140067.7000000001</v>
      </c>
      <c r="D274" s="145">
        <f t="shared" si="29"/>
        <v>455.22</v>
      </c>
      <c r="E274" s="145">
        <f t="shared" si="30"/>
        <v>647.53</v>
      </c>
      <c r="F274" s="145">
        <f t="shared" si="26"/>
        <v>1102.75</v>
      </c>
      <c r="G274" s="145">
        <f t="shared" si="31"/>
        <v>139420.1700000001</v>
      </c>
    </row>
    <row r="275" spans="1:7" x14ac:dyDescent="0.25">
      <c r="A275" s="143">
        <f t="shared" si="27"/>
        <v>52171</v>
      </c>
      <c r="B275" s="144">
        <v>259</v>
      </c>
      <c r="C275" s="131">
        <f t="shared" si="28"/>
        <v>139420.1700000001</v>
      </c>
      <c r="D275" s="145">
        <f t="shared" si="29"/>
        <v>453.12</v>
      </c>
      <c r="E275" s="145">
        <f t="shared" si="30"/>
        <v>649.63</v>
      </c>
      <c r="F275" s="145">
        <f t="shared" ref="F275:F338" si="32">F274</f>
        <v>1102.75</v>
      </c>
      <c r="G275" s="145">
        <f t="shared" si="31"/>
        <v>138770.5400000001</v>
      </c>
    </row>
    <row r="276" spans="1:7" x14ac:dyDescent="0.25">
      <c r="A276" s="143">
        <f t="shared" ref="A276:A339" si="33">EDATE(A275,1)</f>
        <v>52201</v>
      </c>
      <c r="B276" s="144">
        <v>260</v>
      </c>
      <c r="C276" s="131">
        <f t="shared" si="28"/>
        <v>138770.5400000001</v>
      </c>
      <c r="D276" s="145">
        <f t="shared" si="29"/>
        <v>451</v>
      </c>
      <c r="E276" s="145">
        <f t="shared" si="30"/>
        <v>651.75</v>
      </c>
      <c r="F276" s="145">
        <f t="shared" si="32"/>
        <v>1102.75</v>
      </c>
      <c r="G276" s="145">
        <f t="shared" si="31"/>
        <v>138118.7900000001</v>
      </c>
    </row>
    <row r="277" spans="1:7" x14ac:dyDescent="0.25">
      <c r="A277" s="143">
        <f t="shared" si="33"/>
        <v>52232</v>
      </c>
      <c r="B277" s="144">
        <v>261</v>
      </c>
      <c r="C277" s="131">
        <f t="shared" si="28"/>
        <v>138118.7900000001</v>
      </c>
      <c r="D277" s="145">
        <f t="shared" si="29"/>
        <v>448.89</v>
      </c>
      <c r="E277" s="145">
        <f t="shared" si="30"/>
        <v>653.86</v>
      </c>
      <c r="F277" s="145">
        <f t="shared" si="32"/>
        <v>1102.75</v>
      </c>
      <c r="G277" s="145">
        <f t="shared" si="31"/>
        <v>137464.93000000011</v>
      </c>
    </row>
    <row r="278" spans="1:7" x14ac:dyDescent="0.25">
      <c r="A278" s="143">
        <f t="shared" si="33"/>
        <v>52263</v>
      </c>
      <c r="B278" s="144">
        <v>262</v>
      </c>
      <c r="C278" s="131">
        <f t="shared" si="28"/>
        <v>137464.93000000011</v>
      </c>
      <c r="D278" s="145">
        <f t="shared" si="29"/>
        <v>446.76</v>
      </c>
      <c r="E278" s="145">
        <f t="shared" si="30"/>
        <v>655.99</v>
      </c>
      <c r="F278" s="145">
        <f t="shared" si="32"/>
        <v>1102.75</v>
      </c>
      <c r="G278" s="145">
        <f t="shared" si="31"/>
        <v>136808.94000000012</v>
      </c>
    </row>
    <row r="279" spans="1:7" x14ac:dyDescent="0.25">
      <c r="A279" s="143">
        <f t="shared" si="33"/>
        <v>52291</v>
      </c>
      <c r="B279" s="144">
        <v>263</v>
      </c>
      <c r="C279" s="131">
        <f t="shared" si="28"/>
        <v>136808.94000000012</v>
      </c>
      <c r="D279" s="145">
        <f t="shared" si="29"/>
        <v>444.63</v>
      </c>
      <c r="E279" s="145">
        <f t="shared" si="30"/>
        <v>658.12</v>
      </c>
      <c r="F279" s="145">
        <f t="shared" si="32"/>
        <v>1102.75</v>
      </c>
      <c r="G279" s="145">
        <f t="shared" si="31"/>
        <v>136150.82000000012</v>
      </c>
    </row>
    <row r="280" spans="1:7" x14ac:dyDescent="0.25">
      <c r="A280" s="143">
        <f t="shared" si="33"/>
        <v>52322</v>
      </c>
      <c r="B280" s="144">
        <v>264</v>
      </c>
      <c r="C280" s="131">
        <f t="shared" si="28"/>
        <v>136150.82000000012</v>
      </c>
      <c r="D280" s="145">
        <f t="shared" si="29"/>
        <v>442.49</v>
      </c>
      <c r="E280" s="145">
        <f t="shared" si="30"/>
        <v>660.26</v>
      </c>
      <c r="F280" s="145">
        <f t="shared" si="32"/>
        <v>1102.75</v>
      </c>
      <c r="G280" s="145">
        <f t="shared" si="31"/>
        <v>135490.56000000011</v>
      </c>
    </row>
    <row r="281" spans="1:7" x14ac:dyDescent="0.25">
      <c r="A281" s="143">
        <f t="shared" si="33"/>
        <v>52352</v>
      </c>
      <c r="B281" s="144">
        <v>265</v>
      </c>
      <c r="C281" s="131">
        <f t="shared" si="28"/>
        <v>135490.56000000011</v>
      </c>
      <c r="D281" s="145">
        <f t="shared" si="29"/>
        <v>440.34</v>
      </c>
      <c r="E281" s="145">
        <f t="shared" si="30"/>
        <v>662.41000000000008</v>
      </c>
      <c r="F281" s="145">
        <f t="shared" si="32"/>
        <v>1102.75</v>
      </c>
      <c r="G281" s="145">
        <f t="shared" si="31"/>
        <v>134828.15000000011</v>
      </c>
    </row>
    <row r="282" spans="1:7" x14ac:dyDescent="0.25">
      <c r="A282" s="143">
        <f t="shared" si="33"/>
        <v>52383</v>
      </c>
      <c r="B282" s="144">
        <v>266</v>
      </c>
      <c r="C282" s="131">
        <f t="shared" si="28"/>
        <v>134828.15000000011</v>
      </c>
      <c r="D282" s="145">
        <f t="shared" si="29"/>
        <v>438.19</v>
      </c>
      <c r="E282" s="145">
        <f t="shared" si="30"/>
        <v>664.56</v>
      </c>
      <c r="F282" s="145">
        <f t="shared" si="32"/>
        <v>1102.75</v>
      </c>
      <c r="G282" s="145">
        <f t="shared" si="31"/>
        <v>134163.59000000011</v>
      </c>
    </row>
    <row r="283" spans="1:7" x14ac:dyDescent="0.25">
      <c r="A283" s="143">
        <f t="shared" si="33"/>
        <v>52413</v>
      </c>
      <c r="B283" s="144">
        <v>267</v>
      </c>
      <c r="C283" s="131">
        <f t="shared" si="28"/>
        <v>134163.59000000011</v>
      </c>
      <c r="D283" s="145">
        <f t="shared" si="29"/>
        <v>436.03</v>
      </c>
      <c r="E283" s="145">
        <f t="shared" si="30"/>
        <v>666.72</v>
      </c>
      <c r="F283" s="145">
        <f t="shared" si="32"/>
        <v>1102.75</v>
      </c>
      <c r="G283" s="145">
        <f t="shared" si="31"/>
        <v>133496.87000000011</v>
      </c>
    </row>
    <row r="284" spans="1:7" x14ac:dyDescent="0.25">
      <c r="A284" s="143">
        <f t="shared" si="33"/>
        <v>52444</v>
      </c>
      <c r="B284" s="144">
        <v>268</v>
      </c>
      <c r="C284" s="131">
        <f t="shared" si="28"/>
        <v>133496.87000000011</v>
      </c>
      <c r="D284" s="145">
        <f t="shared" si="29"/>
        <v>433.86</v>
      </c>
      <c r="E284" s="145">
        <f t="shared" si="30"/>
        <v>668.89</v>
      </c>
      <c r="F284" s="145">
        <f t="shared" si="32"/>
        <v>1102.75</v>
      </c>
      <c r="G284" s="145">
        <f t="shared" si="31"/>
        <v>132827.9800000001</v>
      </c>
    </row>
    <row r="285" spans="1:7" x14ac:dyDescent="0.25">
      <c r="A285" s="143">
        <f t="shared" si="33"/>
        <v>52475</v>
      </c>
      <c r="B285" s="144">
        <v>269</v>
      </c>
      <c r="C285" s="131">
        <f t="shared" si="28"/>
        <v>132827.9800000001</v>
      </c>
      <c r="D285" s="145">
        <f t="shared" si="29"/>
        <v>431.69</v>
      </c>
      <c r="E285" s="145">
        <f t="shared" si="30"/>
        <v>671.06</v>
      </c>
      <c r="F285" s="145">
        <f t="shared" si="32"/>
        <v>1102.75</v>
      </c>
      <c r="G285" s="145">
        <f t="shared" si="31"/>
        <v>132156.9200000001</v>
      </c>
    </row>
    <row r="286" spans="1:7" x14ac:dyDescent="0.25">
      <c r="A286" s="143">
        <f t="shared" si="33"/>
        <v>52505</v>
      </c>
      <c r="B286" s="144">
        <v>270</v>
      </c>
      <c r="C286" s="131">
        <f t="shared" si="28"/>
        <v>132156.9200000001</v>
      </c>
      <c r="D286" s="145">
        <f t="shared" si="29"/>
        <v>429.51</v>
      </c>
      <c r="E286" s="145">
        <f t="shared" si="30"/>
        <v>673.24</v>
      </c>
      <c r="F286" s="145">
        <f t="shared" si="32"/>
        <v>1102.75</v>
      </c>
      <c r="G286" s="145">
        <f t="shared" si="31"/>
        <v>131483.68000000011</v>
      </c>
    </row>
    <row r="287" spans="1:7" x14ac:dyDescent="0.25">
      <c r="A287" s="143">
        <f t="shared" si="33"/>
        <v>52536</v>
      </c>
      <c r="B287" s="144">
        <v>271</v>
      </c>
      <c r="C287" s="131">
        <f t="shared" si="28"/>
        <v>131483.68000000011</v>
      </c>
      <c r="D287" s="145">
        <f t="shared" si="29"/>
        <v>427.32</v>
      </c>
      <c r="E287" s="145">
        <f t="shared" si="30"/>
        <v>675.43000000000006</v>
      </c>
      <c r="F287" s="145">
        <f t="shared" si="32"/>
        <v>1102.75</v>
      </c>
      <c r="G287" s="145">
        <f t="shared" si="31"/>
        <v>130808.25000000012</v>
      </c>
    </row>
    <row r="288" spans="1:7" x14ac:dyDescent="0.25">
      <c r="A288" s="143">
        <f t="shared" si="33"/>
        <v>52566</v>
      </c>
      <c r="B288" s="144">
        <v>272</v>
      </c>
      <c r="C288" s="131">
        <f t="shared" si="28"/>
        <v>130808.25000000012</v>
      </c>
      <c r="D288" s="145">
        <f t="shared" si="29"/>
        <v>425.13</v>
      </c>
      <c r="E288" s="145">
        <f t="shared" si="30"/>
        <v>677.62</v>
      </c>
      <c r="F288" s="145">
        <f t="shared" si="32"/>
        <v>1102.75</v>
      </c>
      <c r="G288" s="145">
        <f t="shared" si="31"/>
        <v>130130.63000000012</v>
      </c>
    </row>
    <row r="289" spans="1:7" x14ac:dyDescent="0.25">
      <c r="A289" s="143">
        <f t="shared" si="33"/>
        <v>52597</v>
      </c>
      <c r="B289" s="144">
        <v>273</v>
      </c>
      <c r="C289" s="131">
        <f t="shared" si="28"/>
        <v>130130.63000000012</v>
      </c>
      <c r="D289" s="145">
        <f t="shared" si="29"/>
        <v>422.92</v>
      </c>
      <c r="E289" s="145">
        <f t="shared" si="30"/>
        <v>679.82999999999993</v>
      </c>
      <c r="F289" s="145">
        <f t="shared" si="32"/>
        <v>1102.75</v>
      </c>
      <c r="G289" s="145">
        <f t="shared" si="31"/>
        <v>129450.80000000012</v>
      </c>
    </row>
    <row r="290" spans="1:7" x14ac:dyDescent="0.25">
      <c r="A290" s="143">
        <f t="shared" si="33"/>
        <v>52628</v>
      </c>
      <c r="B290" s="144">
        <v>274</v>
      </c>
      <c r="C290" s="131">
        <f t="shared" si="28"/>
        <v>129450.80000000012</v>
      </c>
      <c r="D290" s="145">
        <f t="shared" si="29"/>
        <v>420.72</v>
      </c>
      <c r="E290" s="145">
        <f t="shared" si="30"/>
        <v>682.03</v>
      </c>
      <c r="F290" s="145">
        <f t="shared" si="32"/>
        <v>1102.75</v>
      </c>
      <c r="G290" s="145">
        <f t="shared" si="31"/>
        <v>128768.77000000012</v>
      </c>
    </row>
    <row r="291" spans="1:7" x14ac:dyDescent="0.25">
      <c r="A291" s="143">
        <f t="shared" si="33"/>
        <v>52657</v>
      </c>
      <c r="B291" s="144">
        <v>275</v>
      </c>
      <c r="C291" s="131">
        <f t="shared" si="28"/>
        <v>128768.77000000012</v>
      </c>
      <c r="D291" s="145">
        <f t="shared" si="29"/>
        <v>418.5</v>
      </c>
      <c r="E291" s="145">
        <f t="shared" si="30"/>
        <v>684.25</v>
      </c>
      <c r="F291" s="145">
        <f t="shared" si="32"/>
        <v>1102.75</v>
      </c>
      <c r="G291" s="145">
        <f t="shared" si="31"/>
        <v>128084.52000000012</v>
      </c>
    </row>
    <row r="292" spans="1:7" x14ac:dyDescent="0.25">
      <c r="A292" s="143">
        <f t="shared" si="33"/>
        <v>52688</v>
      </c>
      <c r="B292" s="144">
        <v>276</v>
      </c>
      <c r="C292" s="131">
        <f t="shared" si="28"/>
        <v>128084.52000000012</v>
      </c>
      <c r="D292" s="145">
        <f t="shared" si="29"/>
        <v>416.27</v>
      </c>
      <c r="E292" s="145">
        <f t="shared" si="30"/>
        <v>686.48</v>
      </c>
      <c r="F292" s="145">
        <f t="shared" si="32"/>
        <v>1102.75</v>
      </c>
      <c r="G292" s="145">
        <f t="shared" si="31"/>
        <v>127398.04000000012</v>
      </c>
    </row>
    <row r="293" spans="1:7" x14ac:dyDescent="0.25">
      <c r="A293" s="143">
        <f t="shared" si="33"/>
        <v>52718</v>
      </c>
      <c r="B293" s="144">
        <v>277</v>
      </c>
      <c r="C293" s="131">
        <f t="shared" si="28"/>
        <v>127398.04000000012</v>
      </c>
      <c r="D293" s="145">
        <f t="shared" si="29"/>
        <v>414.04</v>
      </c>
      <c r="E293" s="145">
        <f t="shared" si="30"/>
        <v>688.71</v>
      </c>
      <c r="F293" s="145">
        <f t="shared" si="32"/>
        <v>1102.75</v>
      </c>
      <c r="G293" s="145">
        <f t="shared" si="31"/>
        <v>126709.33000000012</v>
      </c>
    </row>
    <row r="294" spans="1:7" x14ac:dyDescent="0.25">
      <c r="A294" s="143">
        <f t="shared" si="33"/>
        <v>52749</v>
      </c>
      <c r="B294" s="144">
        <v>278</v>
      </c>
      <c r="C294" s="131">
        <f t="shared" si="28"/>
        <v>126709.33000000012</v>
      </c>
      <c r="D294" s="145">
        <f t="shared" si="29"/>
        <v>411.81</v>
      </c>
      <c r="E294" s="145">
        <f t="shared" si="30"/>
        <v>690.94</v>
      </c>
      <c r="F294" s="145">
        <f t="shared" si="32"/>
        <v>1102.75</v>
      </c>
      <c r="G294" s="145">
        <f t="shared" si="31"/>
        <v>126018.39000000012</v>
      </c>
    </row>
    <row r="295" spans="1:7" x14ac:dyDescent="0.25">
      <c r="A295" s="143">
        <f t="shared" si="33"/>
        <v>52779</v>
      </c>
      <c r="B295" s="144">
        <v>279</v>
      </c>
      <c r="C295" s="131">
        <f t="shared" si="28"/>
        <v>126018.39000000012</v>
      </c>
      <c r="D295" s="145">
        <f t="shared" si="29"/>
        <v>409.56</v>
      </c>
      <c r="E295" s="145">
        <f t="shared" si="30"/>
        <v>693.19</v>
      </c>
      <c r="F295" s="145">
        <f t="shared" si="32"/>
        <v>1102.75</v>
      </c>
      <c r="G295" s="145">
        <f t="shared" si="31"/>
        <v>125325.20000000011</v>
      </c>
    </row>
    <row r="296" spans="1:7" x14ac:dyDescent="0.25">
      <c r="A296" s="143">
        <f t="shared" si="33"/>
        <v>52810</v>
      </c>
      <c r="B296" s="144">
        <v>280</v>
      </c>
      <c r="C296" s="131">
        <f t="shared" si="28"/>
        <v>125325.20000000011</v>
      </c>
      <c r="D296" s="145">
        <f t="shared" si="29"/>
        <v>407.31</v>
      </c>
      <c r="E296" s="145">
        <f t="shared" si="30"/>
        <v>695.44</v>
      </c>
      <c r="F296" s="145">
        <f t="shared" si="32"/>
        <v>1102.75</v>
      </c>
      <c r="G296" s="145">
        <f t="shared" si="31"/>
        <v>124629.76000000011</v>
      </c>
    </row>
    <row r="297" spans="1:7" x14ac:dyDescent="0.25">
      <c r="A297" s="143">
        <f t="shared" si="33"/>
        <v>52841</v>
      </c>
      <c r="B297" s="144">
        <v>281</v>
      </c>
      <c r="C297" s="131">
        <f t="shared" si="28"/>
        <v>124629.76000000011</v>
      </c>
      <c r="D297" s="145">
        <f t="shared" si="29"/>
        <v>405.05</v>
      </c>
      <c r="E297" s="145">
        <f t="shared" si="30"/>
        <v>697.7</v>
      </c>
      <c r="F297" s="145">
        <f t="shared" si="32"/>
        <v>1102.75</v>
      </c>
      <c r="G297" s="145">
        <f t="shared" si="31"/>
        <v>123932.06000000011</v>
      </c>
    </row>
    <row r="298" spans="1:7" x14ac:dyDescent="0.25">
      <c r="A298" s="143">
        <f t="shared" si="33"/>
        <v>52871</v>
      </c>
      <c r="B298" s="144">
        <v>282</v>
      </c>
      <c r="C298" s="131">
        <f t="shared" si="28"/>
        <v>123932.06000000011</v>
      </c>
      <c r="D298" s="145">
        <f t="shared" si="29"/>
        <v>402.78</v>
      </c>
      <c r="E298" s="145">
        <f t="shared" si="30"/>
        <v>699.97</v>
      </c>
      <c r="F298" s="145">
        <f t="shared" si="32"/>
        <v>1102.75</v>
      </c>
      <c r="G298" s="145">
        <f t="shared" si="31"/>
        <v>123232.09000000011</v>
      </c>
    </row>
    <row r="299" spans="1:7" x14ac:dyDescent="0.25">
      <c r="A299" s="143">
        <f t="shared" si="33"/>
        <v>52902</v>
      </c>
      <c r="B299" s="144">
        <v>283</v>
      </c>
      <c r="C299" s="131">
        <f t="shared" si="28"/>
        <v>123232.09000000011</v>
      </c>
      <c r="D299" s="145">
        <f t="shared" si="29"/>
        <v>400.5</v>
      </c>
      <c r="E299" s="145">
        <f t="shared" si="30"/>
        <v>702.25</v>
      </c>
      <c r="F299" s="145">
        <f t="shared" si="32"/>
        <v>1102.75</v>
      </c>
      <c r="G299" s="145">
        <f t="shared" si="31"/>
        <v>122529.84000000011</v>
      </c>
    </row>
    <row r="300" spans="1:7" x14ac:dyDescent="0.25">
      <c r="A300" s="143">
        <f t="shared" si="33"/>
        <v>52932</v>
      </c>
      <c r="B300" s="144">
        <v>284</v>
      </c>
      <c r="C300" s="131">
        <f t="shared" si="28"/>
        <v>122529.84000000011</v>
      </c>
      <c r="D300" s="145">
        <f t="shared" si="29"/>
        <v>398.22</v>
      </c>
      <c r="E300" s="145">
        <f t="shared" si="30"/>
        <v>704.53</v>
      </c>
      <c r="F300" s="145">
        <f t="shared" si="32"/>
        <v>1102.75</v>
      </c>
      <c r="G300" s="145">
        <f t="shared" si="31"/>
        <v>121825.31000000011</v>
      </c>
    </row>
    <row r="301" spans="1:7" x14ac:dyDescent="0.25">
      <c r="A301" s="143">
        <f t="shared" si="33"/>
        <v>52963</v>
      </c>
      <c r="B301" s="144">
        <v>285</v>
      </c>
      <c r="C301" s="131">
        <f t="shared" si="28"/>
        <v>121825.31000000011</v>
      </c>
      <c r="D301" s="145">
        <f t="shared" si="29"/>
        <v>395.93</v>
      </c>
      <c r="E301" s="145">
        <f t="shared" si="30"/>
        <v>706.81999999999994</v>
      </c>
      <c r="F301" s="145">
        <f t="shared" si="32"/>
        <v>1102.75</v>
      </c>
      <c r="G301" s="145">
        <f t="shared" si="31"/>
        <v>121118.49000000011</v>
      </c>
    </row>
    <row r="302" spans="1:7" x14ac:dyDescent="0.25">
      <c r="A302" s="143">
        <f t="shared" si="33"/>
        <v>52994</v>
      </c>
      <c r="B302" s="144">
        <v>286</v>
      </c>
      <c r="C302" s="131">
        <f t="shared" si="28"/>
        <v>121118.49000000011</v>
      </c>
      <c r="D302" s="145">
        <f t="shared" si="29"/>
        <v>393.64</v>
      </c>
      <c r="E302" s="145">
        <f t="shared" si="30"/>
        <v>709.11</v>
      </c>
      <c r="F302" s="145">
        <f t="shared" si="32"/>
        <v>1102.75</v>
      </c>
      <c r="G302" s="145">
        <f t="shared" si="31"/>
        <v>120409.38000000011</v>
      </c>
    </row>
    <row r="303" spans="1:7" x14ac:dyDescent="0.25">
      <c r="A303" s="143">
        <f t="shared" si="33"/>
        <v>53022</v>
      </c>
      <c r="B303" s="144">
        <v>287</v>
      </c>
      <c r="C303" s="131">
        <f t="shared" si="28"/>
        <v>120409.38000000011</v>
      </c>
      <c r="D303" s="145">
        <f t="shared" si="29"/>
        <v>391.33</v>
      </c>
      <c r="E303" s="145">
        <f t="shared" si="30"/>
        <v>711.42000000000007</v>
      </c>
      <c r="F303" s="145">
        <f t="shared" si="32"/>
        <v>1102.75</v>
      </c>
      <c r="G303" s="145">
        <f t="shared" si="31"/>
        <v>119697.96000000011</v>
      </c>
    </row>
    <row r="304" spans="1:7" x14ac:dyDescent="0.25">
      <c r="A304" s="143">
        <f t="shared" si="33"/>
        <v>53053</v>
      </c>
      <c r="B304" s="144">
        <v>288</v>
      </c>
      <c r="C304" s="131">
        <f t="shared" si="28"/>
        <v>119697.96000000011</v>
      </c>
      <c r="D304" s="145">
        <f t="shared" si="29"/>
        <v>389.02</v>
      </c>
      <c r="E304" s="145">
        <f t="shared" si="30"/>
        <v>713.73</v>
      </c>
      <c r="F304" s="145">
        <f t="shared" si="32"/>
        <v>1102.75</v>
      </c>
      <c r="G304" s="145">
        <f t="shared" si="31"/>
        <v>118984.23000000011</v>
      </c>
    </row>
    <row r="305" spans="1:7" x14ac:dyDescent="0.25">
      <c r="A305" s="143">
        <f t="shared" si="33"/>
        <v>53083</v>
      </c>
      <c r="B305" s="144">
        <v>289</v>
      </c>
      <c r="C305" s="131">
        <f t="shared" si="28"/>
        <v>118984.23000000011</v>
      </c>
      <c r="D305" s="145">
        <f t="shared" si="29"/>
        <v>386.7</v>
      </c>
      <c r="E305" s="145">
        <f t="shared" si="30"/>
        <v>716.05</v>
      </c>
      <c r="F305" s="145">
        <f t="shared" si="32"/>
        <v>1102.75</v>
      </c>
      <c r="G305" s="145">
        <f t="shared" si="31"/>
        <v>118268.18000000011</v>
      </c>
    </row>
    <row r="306" spans="1:7" x14ac:dyDescent="0.25">
      <c r="A306" s="143">
        <f t="shared" si="33"/>
        <v>53114</v>
      </c>
      <c r="B306" s="144">
        <v>290</v>
      </c>
      <c r="C306" s="131">
        <f t="shared" si="28"/>
        <v>118268.18000000011</v>
      </c>
      <c r="D306" s="145">
        <f t="shared" si="29"/>
        <v>384.37</v>
      </c>
      <c r="E306" s="145">
        <f t="shared" si="30"/>
        <v>718.38</v>
      </c>
      <c r="F306" s="145">
        <f t="shared" si="32"/>
        <v>1102.75</v>
      </c>
      <c r="G306" s="145">
        <f t="shared" si="31"/>
        <v>117549.8000000001</v>
      </c>
    </row>
    <row r="307" spans="1:7" x14ac:dyDescent="0.25">
      <c r="A307" s="143">
        <f t="shared" si="33"/>
        <v>53144</v>
      </c>
      <c r="B307" s="144">
        <v>291</v>
      </c>
      <c r="C307" s="131">
        <f t="shared" si="28"/>
        <v>117549.8000000001</v>
      </c>
      <c r="D307" s="145">
        <f t="shared" si="29"/>
        <v>382.04</v>
      </c>
      <c r="E307" s="145">
        <f t="shared" si="30"/>
        <v>720.71</v>
      </c>
      <c r="F307" s="145">
        <f t="shared" si="32"/>
        <v>1102.75</v>
      </c>
      <c r="G307" s="145">
        <f t="shared" si="31"/>
        <v>116829.0900000001</v>
      </c>
    </row>
    <row r="308" spans="1:7" x14ac:dyDescent="0.25">
      <c r="A308" s="143">
        <f t="shared" si="33"/>
        <v>53175</v>
      </c>
      <c r="B308" s="144">
        <v>292</v>
      </c>
      <c r="C308" s="131">
        <f t="shared" si="28"/>
        <v>116829.0900000001</v>
      </c>
      <c r="D308" s="145">
        <f t="shared" si="29"/>
        <v>379.69</v>
      </c>
      <c r="E308" s="145">
        <f t="shared" si="30"/>
        <v>723.06</v>
      </c>
      <c r="F308" s="145">
        <f t="shared" si="32"/>
        <v>1102.75</v>
      </c>
      <c r="G308" s="145">
        <f t="shared" si="31"/>
        <v>116106.0300000001</v>
      </c>
    </row>
    <row r="309" spans="1:7" x14ac:dyDescent="0.25">
      <c r="A309" s="143">
        <f t="shared" si="33"/>
        <v>53206</v>
      </c>
      <c r="B309" s="144">
        <v>293</v>
      </c>
      <c r="C309" s="131">
        <f t="shared" si="28"/>
        <v>116106.0300000001</v>
      </c>
      <c r="D309" s="145">
        <f t="shared" si="29"/>
        <v>377.34</v>
      </c>
      <c r="E309" s="145">
        <f t="shared" si="30"/>
        <v>725.41000000000008</v>
      </c>
      <c r="F309" s="145">
        <f t="shared" si="32"/>
        <v>1102.75</v>
      </c>
      <c r="G309" s="145">
        <f t="shared" si="31"/>
        <v>115380.6200000001</v>
      </c>
    </row>
    <row r="310" spans="1:7" x14ac:dyDescent="0.25">
      <c r="A310" s="143">
        <f t="shared" si="33"/>
        <v>53236</v>
      </c>
      <c r="B310" s="144">
        <v>294</v>
      </c>
      <c r="C310" s="131">
        <f t="shared" si="28"/>
        <v>115380.6200000001</v>
      </c>
      <c r="D310" s="145">
        <f t="shared" si="29"/>
        <v>374.99</v>
      </c>
      <c r="E310" s="145">
        <f t="shared" si="30"/>
        <v>727.76</v>
      </c>
      <c r="F310" s="145">
        <f t="shared" si="32"/>
        <v>1102.75</v>
      </c>
      <c r="G310" s="145">
        <f t="shared" si="31"/>
        <v>114652.8600000001</v>
      </c>
    </row>
    <row r="311" spans="1:7" x14ac:dyDescent="0.25">
      <c r="A311" s="143">
        <f t="shared" si="33"/>
        <v>53267</v>
      </c>
      <c r="B311" s="144">
        <v>295</v>
      </c>
      <c r="C311" s="131">
        <f t="shared" si="28"/>
        <v>114652.8600000001</v>
      </c>
      <c r="D311" s="145">
        <f t="shared" si="29"/>
        <v>372.62</v>
      </c>
      <c r="E311" s="145">
        <f t="shared" si="30"/>
        <v>730.13</v>
      </c>
      <c r="F311" s="145">
        <f t="shared" si="32"/>
        <v>1102.75</v>
      </c>
      <c r="G311" s="145">
        <f t="shared" si="31"/>
        <v>113922.7300000001</v>
      </c>
    </row>
    <row r="312" spans="1:7" x14ac:dyDescent="0.25">
      <c r="A312" s="143">
        <f t="shared" si="33"/>
        <v>53297</v>
      </c>
      <c r="B312" s="144">
        <v>296</v>
      </c>
      <c r="C312" s="131">
        <f t="shared" si="28"/>
        <v>113922.7300000001</v>
      </c>
      <c r="D312" s="145">
        <f t="shared" si="29"/>
        <v>370.25</v>
      </c>
      <c r="E312" s="145">
        <f t="shared" si="30"/>
        <v>732.5</v>
      </c>
      <c r="F312" s="145">
        <f t="shared" si="32"/>
        <v>1102.75</v>
      </c>
      <c r="G312" s="145">
        <f t="shared" si="31"/>
        <v>113190.2300000001</v>
      </c>
    </row>
    <row r="313" spans="1:7" x14ac:dyDescent="0.25">
      <c r="A313" s="143">
        <f t="shared" si="33"/>
        <v>53328</v>
      </c>
      <c r="B313" s="144">
        <v>297</v>
      </c>
      <c r="C313" s="131">
        <f t="shared" si="28"/>
        <v>113190.2300000001</v>
      </c>
      <c r="D313" s="145">
        <f t="shared" si="29"/>
        <v>367.87</v>
      </c>
      <c r="E313" s="145">
        <f t="shared" si="30"/>
        <v>734.88</v>
      </c>
      <c r="F313" s="145">
        <f t="shared" si="32"/>
        <v>1102.75</v>
      </c>
      <c r="G313" s="145">
        <f t="shared" si="31"/>
        <v>112455.35000000009</v>
      </c>
    </row>
    <row r="314" spans="1:7" x14ac:dyDescent="0.25">
      <c r="A314" s="143">
        <f t="shared" si="33"/>
        <v>53359</v>
      </c>
      <c r="B314" s="144">
        <v>298</v>
      </c>
      <c r="C314" s="131">
        <f t="shared" si="28"/>
        <v>112455.35000000009</v>
      </c>
      <c r="D314" s="145">
        <f t="shared" si="29"/>
        <v>365.48</v>
      </c>
      <c r="E314" s="145">
        <f t="shared" si="30"/>
        <v>737.27</v>
      </c>
      <c r="F314" s="145">
        <f t="shared" si="32"/>
        <v>1102.75</v>
      </c>
      <c r="G314" s="145">
        <f t="shared" si="31"/>
        <v>111718.08000000009</v>
      </c>
    </row>
    <row r="315" spans="1:7" x14ac:dyDescent="0.25">
      <c r="A315" s="143">
        <f t="shared" si="33"/>
        <v>53387</v>
      </c>
      <c r="B315" s="144">
        <v>299</v>
      </c>
      <c r="C315" s="131">
        <f t="shared" si="28"/>
        <v>111718.08000000009</v>
      </c>
      <c r="D315" s="145">
        <f t="shared" si="29"/>
        <v>363.08</v>
      </c>
      <c r="E315" s="145">
        <f t="shared" si="30"/>
        <v>739.67000000000007</v>
      </c>
      <c r="F315" s="145">
        <f t="shared" si="32"/>
        <v>1102.75</v>
      </c>
      <c r="G315" s="145">
        <f t="shared" si="31"/>
        <v>110978.41000000009</v>
      </c>
    </row>
    <row r="316" spans="1:7" x14ac:dyDescent="0.25">
      <c r="A316" s="143">
        <f t="shared" si="33"/>
        <v>53418</v>
      </c>
      <c r="B316" s="144">
        <v>300</v>
      </c>
      <c r="C316" s="131">
        <f t="shared" si="28"/>
        <v>110978.41000000009</v>
      </c>
      <c r="D316" s="145">
        <f t="shared" si="29"/>
        <v>360.68</v>
      </c>
      <c r="E316" s="145">
        <f t="shared" si="30"/>
        <v>742.06999999999994</v>
      </c>
      <c r="F316" s="145">
        <f t="shared" si="32"/>
        <v>1102.75</v>
      </c>
      <c r="G316" s="145">
        <f t="shared" si="31"/>
        <v>110236.34000000008</v>
      </c>
    </row>
    <row r="317" spans="1:7" x14ac:dyDescent="0.25">
      <c r="A317" s="143">
        <f t="shared" si="33"/>
        <v>53448</v>
      </c>
      <c r="B317" s="144">
        <v>301</v>
      </c>
      <c r="C317" s="131">
        <f t="shared" si="28"/>
        <v>110236.34000000008</v>
      </c>
      <c r="D317" s="145">
        <f t="shared" si="29"/>
        <v>358.27</v>
      </c>
      <c r="E317" s="145">
        <f t="shared" si="30"/>
        <v>744.48</v>
      </c>
      <c r="F317" s="145">
        <f t="shared" si="32"/>
        <v>1102.75</v>
      </c>
      <c r="G317" s="145">
        <f t="shared" si="31"/>
        <v>109491.86000000009</v>
      </c>
    </row>
    <row r="318" spans="1:7" x14ac:dyDescent="0.25">
      <c r="A318" s="143">
        <f t="shared" si="33"/>
        <v>53479</v>
      </c>
      <c r="B318" s="144">
        <v>302</v>
      </c>
      <c r="C318" s="131">
        <f t="shared" si="28"/>
        <v>109491.86000000009</v>
      </c>
      <c r="D318" s="145">
        <f t="shared" si="29"/>
        <v>355.85</v>
      </c>
      <c r="E318" s="145">
        <f t="shared" si="30"/>
        <v>746.9</v>
      </c>
      <c r="F318" s="145">
        <f t="shared" si="32"/>
        <v>1102.75</v>
      </c>
      <c r="G318" s="145">
        <f t="shared" si="31"/>
        <v>108744.96000000009</v>
      </c>
    </row>
    <row r="319" spans="1:7" x14ac:dyDescent="0.25">
      <c r="A319" s="143">
        <f t="shared" si="33"/>
        <v>53509</v>
      </c>
      <c r="B319" s="144">
        <v>303</v>
      </c>
      <c r="C319" s="131">
        <f t="shared" si="28"/>
        <v>108744.96000000009</v>
      </c>
      <c r="D319" s="145">
        <f t="shared" si="29"/>
        <v>353.42</v>
      </c>
      <c r="E319" s="145">
        <f t="shared" si="30"/>
        <v>749.32999999999993</v>
      </c>
      <c r="F319" s="145">
        <f t="shared" si="32"/>
        <v>1102.75</v>
      </c>
      <c r="G319" s="145">
        <f t="shared" si="31"/>
        <v>107995.63000000009</v>
      </c>
    </row>
    <row r="320" spans="1:7" x14ac:dyDescent="0.25">
      <c r="A320" s="143">
        <f t="shared" si="33"/>
        <v>53540</v>
      </c>
      <c r="B320" s="144">
        <v>304</v>
      </c>
      <c r="C320" s="131">
        <f t="shared" si="28"/>
        <v>107995.63000000009</v>
      </c>
      <c r="D320" s="145">
        <f t="shared" si="29"/>
        <v>350.99</v>
      </c>
      <c r="E320" s="145">
        <f t="shared" si="30"/>
        <v>751.76</v>
      </c>
      <c r="F320" s="145">
        <f t="shared" si="32"/>
        <v>1102.75</v>
      </c>
      <c r="G320" s="145">
        <f t="shared" si="31"/>
        <v>107243.8700000001</v>
      </c>
    </row>
    <row r="321" spans="1:7" x14ac:dyDescent="0.25">
      <c r="A321" s="143">
        <f t="shared" si="33"/>
        <v>53571</v>
      </c>
      <c r="B321" s="144">
        <v>305</v>
      </c>
      <c r="C321" s="131">
        <f t="shared" si="28"/>
        <v>107243.8700000001</v>
      </c>
      <c r="D321" s="145">
        <f t="shared" si="29"/>
        <v>348.54</v>
      </c>
      <c r="E321" s="145">
        <f t="shared" si="30"/>
        <v>754.21</v>
      </c>
      <c r="F321" s="145">
        <f t="shared" si="32"/>
        <v>1102.75</v>
      </c>
      <c r="G321" s="145">
        <f t="shared" si="31"/>
        <v>106489.66000000009</v>
      </c>
    </row>
    <row r="322" spans="1:7" x14ac:dyDescent="0.25">
      <c r="A322" s="143">
        <f t="shared" si="33"/>
        <v>53601</v>
      </c>
      <c r="B322" s="144">
        <v>306</v>
      </c>
      <c r="C322" s="131">
        <f t="shared" si="28"/>
        <v>106489.66000000009</v>
      </c>
      <c r="D322" s="145">
        <f t="shared" si="29"/>
        <v>346.09</v>
      </c>
      <c r="E322" s="145">
        <f t="shared" si="30"/>
        <v>756.66000000000008</v>
      </c>
      <c r="F322" s="145">
        <f t="shared" si="32"/>
        <v>1102.75</v>
      </c>
      <c r="G322" s="145">
        <f t="shared" si="31"/>
        <v>105733.00000000009</v>
      </c>
    </row>
    <row r="323" spans="1:7" x14ac:dyDescent="0.25">
      <c r="A323" s="143">
        <f t="shared" si="33"/>
        <v>53632</v>
      </c>
      <c r="B323" s="144">
        <v>307</v>
      </c>
      <c r="C323" s="131">
        <f t="shared" si="28"/>
        <v>105733.00000000009</v>
      </c>
      <c r="D323" s="145">
        <f t="shared" si="29"/>
        <v>343.63</v>
      </c>
      <c r="E323" s="145">
        <f t="shared" si="30"/>
        <v>759.12</v>
      </c>
      <c r="F323" s="145">
        <f t="shared" si="32"/>
        <v>1102.75</v>
      </c>
      <c r="G323" s="145">
        <f t="shared" si="31"/>
        <v>104973.88000000009</v>
      </c>
    </row>
    <row r="324" spans="1:7" x14ac:dyDescent="0.25">
      <c r="A324" s="143">
        <f t="shared" si="33"/>
        <v>53662</v>
      </c>
      <c r="B324" s="144">
        <v>308</v>
      </c>
      <c r="C324" s="131">
        <f t="shared" si="28"/>
        <v>104973.88000000009</v>
      </c>
      <c r="D324" s="145">
        <f t="shared" si="29"/>
        <v>341.17</v>
      </c>
      <c r="E324" s="145">
        <f t="shared" si="30"/>
        <v>761.57999999999993</v>
      </c>
      <c r="F324" s="145">
        <f t="shared" si="32"/>
        <v>1102.75</v>
      </c>
      <c r="G324" s="145">
        <f t="shared" si="31"/>
        <v>104212.30000000009</v>
      </c>
    </row>
    <row r="325" spans="1:7" x14ac:dyDescent="0.25">
      <c r="A325" s="143">
        <f t="shared" si="33"/>
        <v>53693</v>
      </c>
      <c r="B325" s="144">
        <v>309</v>
      </c>
      <c r="C325" s="131">
        <f t="shared" si="28"/>
        <v>104212.30000000009</v>
      </c>
      <c r="D325" s="145">
        <f t="shared" si="29"/>
        <v>338.69</v>
      </c>
      <c r="E325" s="145">
        <f t="shared" si="30"/>
        <v>764.06</v>
      </c>
      <c r="F325" s="145">
        <f t="shared" si="32"/>
        <v>1102.75</v>
      </c>
      <c r="G325" s="145">
        <f t="shared" si="31"/>
        <v>103448.24000000009</v>
      </c>
    </row>
    <row r="326" spans="1:7" x14ac:dyDescent="0.25">
      <c r="A326" s="143">
        <f t="shared" si="33"/>
        <v>53724</v>
      </c>
      <c r="B326" s="144">
        <v>310</v>
      </c>
      <c r="C326" s="131">
        <f t="shared" si="28"/>
        <v>103448.24000000009</v>
      </c>
      <c r="D326" s="145">
        <f t="shared" si="29"/>
        <v>336.21</v>
      </c>
      <c r="E326" s="145">
        <f t="shared" si="30"/>
        <v>766.54</v>
      </c>
      <c r="F326" s="145">
        <f t="shared" si="32"/>
        <v>1102.75</v>
      </c>
      <c r="G326" s="145">
        <f t="shared" si="31"/>
        <v>102681.7000000001</v>
      </c>
    </row>
    <row r="327" spans="1:7" x14ac:dyDescent="0.25">
      <c r="A327" s="143">
        <f t="shared" si="33"/>
        <v>53752</v>
      </c>
      <c r="B327" s="144">
        <v>311</v>
      </c>
      <c r="C327" s="131">
        <f t="shared" si="28"/>
        <v>102681.7000000001</v>
      </c>
      <c r="D327" s="145">
        <f t="shared" si="29"/>
        <v>333.72</v>
      </c>
      <c r="E327" s="145">
        <f t="shared" si="30"/>
        <v>769.03</v>
      </c>
      <c r="F327" s="145">
        <f t="shared" si="32"/>
        <v>1102.75</v>
      </c>
      <c r="G327" s="145">
        <f t="shared" si="31"/>
        <v>101912.6700000001</v>
      </c>
    </row>
    <row r="328" spans="1:7" x14ac:dyDescent="0.25">
      <c r="A328" s="143">
        <f t="shared" si="33"/>
        <v>53783</v>
      </c>
      <c r="B328" s="144">
        <v>312</v>
      </c>
      <c r="C328" s="131">
        <f t="shared" si="28"/>
        <v>101912.6700000001</v>
      </c>
      <c r="D328" s="145">
        <f t="shared" si="29"/>
        <v>331.22</v>
      </c>
      <c r="E328" s="145">
        <f t="shared" si="30"/>
        <v>771.53</v>
      </c>
      <c r="F328" s="145">
        <f t="shared" si="32"/>
        <v>1102.75</v>
      </c>
      <c r="G328" s="145">
        <f t="shared" si="31"/>
        <v>101141.1400000001</v>
      </c>
    </row>
    <row r="329" spans="1:7" x14ac:dyDescent="0.25">
      <c r="A329" s="143">
        <f t="shared" si="33"/>
        <v>53813</v>
      </c>
      <c r="B329" s="144">
        <v>313</v>
      </c>
      <c r="C329" s="131">
        <f t="shared" ref="C329:C376" si="34">G328</f>
        <v>101141.1400000001</v>
      </c>
      <c r="D329" s="145">
        <f t="shared" ref="D329:D376" si="35">ROUND(C329*$E$13/12,2)</f>
        <v>328.71</v>
      </c>
      <c r="E329" s="145">
        <f t="shared" ref="E329:E376" si="36">F329-D329</f>
        <v>774.04</v>
      </c>
      <c r="F329" s="145">
        <f t="shared" si="32"/>
        <v>1102.75</v>
      </c>
      <c r="G329" s="145">
        <f t="shared" ref="G329:G376" si="37">C329-E329</f>
        <v>100367.10000000011</v>
      </c>
    </row>
    <row r="330" spans="1:7" x14ac:dyDescent="0.25">
      <c r="A330" s="143">
        <f t="shared" si="33"/>
        <v>53844</v>
      </c>
      <c r="B330" s="144">
        <v>314</v>
      </c>
      <c r="C330" s="131">
        <f t="shared" si="34"/>
        <v>100367.10000000011</v>
      </c>
      <c r="D330" s="145">
        <f t="shared" si="35"/>
        <v>326.19</v>
      </c>
      <c r="E330" s="145">
        <f t="shared" si="36"/>
        <v>776.56</v>
      </c>
      <c r="F330" s="145">
        <f t="shared" si="32"/>
        <v>1102.75</v>
      </c>
      <c r="G330" s="145">
        <f t="shared" si="37"/>
        <v>99590.54000000011</v>
      </c>
    </row>
    <row r="331" spans="1:7" x14ac:dyDescent="0.25">
      <c r="A331" s="143">
        <f t="shared" si="33"/>
        <v>53874</v>
      </c>
      <c r="B331" s="144">
        <v>315</v>
      </c>
      <c r="C331" s="131">
        <f t="shared" si="34"/>
        <v>99590.54000000011</v>
      </c>
      <c r="D331" s="145">
        <f t="shared" si="35"/>
        <v>323.67</v>
      </c>
      <c r="E331" s="145">
        <f t="shared" si="36"/>
        <v>779.07999999999993</v>
      </c>
      <c r="F331" s="145">
        <f t="shared" si="32"/>
        <v>1102.75</v>
      </c>
      <c r="G331" s="145">
        <f t="shared" si="37"/>
        <v>98811.460000000108</v>
      </c>
    </row>
    <row r="332" spans="1:7" x14ac:dyDescent="0.25">
      <c r="A332" s="143">
        <f t="shared" si="33"/>
        <v>53905</v>
      </c>
      <c r="B332" s="144">
        <v>316</v>
      </c>
      <c r="C332" s="131">
        <f t="shared" si="34"/>
        <v>98811.460000000108</v>
      </c>
      <c r="D332" s="145">
        <f t="shared" si="35"/>
        <v>321.14</v>
      </c>
      <c r="E332" s="145">
        <f t="shared" si="36"/>
        <v>781.61</v>
      </c>
      <c r="F332" s="145">
        <f t="shared" si="32"/>
        <v>1102.75</v>
      </c>
      <c r="G332" s="145">
        <f t="shared" si="37"/>
        <v>98029.850000000108</v>
      </c>
    </row>
    <row r="333" spans="1:7" x14ac:dyDescent="0.25">
      <c r="A333" s="143">
        <f t="shared" si="33"/>
        <v>53936</v>
      </c>
      <c r="B333" s="144">
        <v>317</v>
      </c>
      <c r="C333" s="131">
        <f t="shared" si="34"/>
        <v>98029.850000000108</v>
      </c>
      <c r="D333" s="145">
        <f t="shared" si="35"/>
        <v>318.60000000000002</v>
      </c>
      <c r="E333" s="145">
        <f t="shared" si="36"/>
        <v>784.15</v>
      </c>
      <c r="F333" s="145">
        <f t="shared" si="32"/>
        <v>1102.75</v>
      </c>
      <c r="G333" s="145">
        <f t="shared" si="37"/>
        <v>97245.700000000114</v>
      </c>
    </row>
    <row r="334" spans="1:7" x14ac:dyDescent="0.25">
      <c r="A334" s="143">
        <f t="shared" si="33"/>
        <v>53966</v>
      </c>
      <c r="B334" s="144">
        <v>318</v>
      </c>
      <c r="C334" s="131">
        <f t="shared" si="34"/>
        <v>97245.700000000114</v>
      </c>
      <c r="D334" s="145">
        <f t="shared" si="35"/>
        <v>316.05</v>
      </c>
      <c r="E334" s="145">
        <f t="shared" si="36"/>
        <v>786.7</v>
      </c>
      <c r="F334" s="145">
        <f t="shared" si="32"/>
        <v>1102.75</v>
      </c>
      <c r="G334" s="145">
        <f t="shared" si="37"/>
        <v>96459.000000000116</v>
      </c>
    </row>
    <row r="335" spans="1:7" x14ac:dyDescent="0.25">
      <c r="A335" s="143">
        <f t="shared" si="33"/>
        <v>53997</v>
      </c>
      <c r="B335" s="144">
        <v>319</v>
      </c>
      <c r="C335" s="131">
        <f t="shared" si="34"/>
        <v>96459.000000000116</v>
      </c>
      <c r="D335" s="145">
        <f t="shared" si="35"/>
        <v>313.49</v>
      </c>
      <c r="E335" s="145">
        <f t="shared" si="36"/>
        <v>789.26</v>
      </c>
      <c r="F335" s="145">
        <f t="shared" si="32"/>
        <v>1102.75</v>
      </c>
      <c r="G335" s="145">
        <f t="shared" si="37"/>
        <v>95669.740000000122</v>
      </c>
    </row>
    <row r="336" spans="1:7" x14ac:dyDescent="0.25">
      <c r="A336" s="143">
        <f t="shared" si="33"/>
        <v>54027</v>
      </c>
      <c r="B336" s="144">
        <v>320</v>
      </c>
      <c r="C336" s="131">
        <f t="shared" si="34"/>
        <v>95669.740000000122</v>
      </c>
      <c r="D336" s="145">
        <f t="shared" si="35"/>
        <v>310.93</v>
      </c>
      <c r="E336" s="145">
        <f t="shared" si="36"/>
        <v>791.81999999999994</v>
      </c>
      <c r="F336" s="145">
        <f t="shared" si="32"/>
        <v>1102.75</v>
      </c>
      <c r="G336" s="145">
        <f t="shared" si="37"/>
        <v>94877.920000000115</v>
      </c>
    </row>
    <row r="337" spans="1:7" x14ac:dyDescent="0.25">
      <c r="A337" s="143">
        <f t="shared" si="33"/>
        <v>54058</v>
      </c>
      <c r="B337" s="144">
        <v>321</v>
      </c>
      <c r="C337" s="131">
        <f t="shared" si="34"/>
        <v>94877.920000000115</v>
      </c>
      <c r="D337" s="145">
        <f t="shared" si="35"/>
        <v>308.35000000000002</v>
      </c>
      <c r="E337" s="145">
        <f t="shared" si="36"/>
        <v>794.4</v>
      </c>
      <c r="F337" s="145">
        <f t="shared" si="32"/>
        <v>1102.75</v>
      </c>
      <c r="G337" s="145">
        <f t="shared" si="37"/>
        <v>94083.52000000012</v>
      </c>
    </row>
    <row r="338" spans="1:7" x14ac:dyDescent="0.25">
      <c r="A338" s="143">
        <f t="shared" si="33"/>
        <v>54089</v>
      </c>
      <c r="B338" s="144">
        <v>322</v>
      </c>
      <c r="C338" s="131">
        <f t="shared" si="34"/>
        <v>94083.52000000012</v>
      </c>
      <c r="D338" s="145">
        <f t="shared" si="35"/>
        <v>305.77</v>
      </c>
      <c r="E338" s="145">
        <f t="shared" si="36"/>
        <v>796.98</v>
      </c>
      <c r="F338" s="145">
        <f t="shared" si="32"/>
        <v>1102.75</v>
      </c>
      <c r="G338" s="145">
        <f t="shared" si="37"/>
        <v>93286.540000000125</v>
      </c>
    </row>
    <row r="339" spans="1:7" x14ac:dyDescent="0.25">
      <c r="A339" s="143">
        <f t="shared" si="33"/>
        <v>54118</v>
      </c>
      <c r="B339" s="144">
        <v>323</v>
      </c>
      <c r="C339" s="131">
        <f t="shared" si="34"/>
        <v>93286.540000000125</v>
      </c>
      <c r="D339" s="145">
        <f t="shared" si="35"/>
        <v>303.18</v>
      </c>
      <c r="E339" s="145">
        <f t="shared" si="36"/>
        <v>799.56999999999994</v>
      </c>
      <c r="F339" s="145">
        <f t="shared" ref="F339:F376" si="38">F338</f>
        <v>1102.75</v>
      </c>
      <c r="G339" s="145">
        <f t="shared" si="37"/>
        <v>92486.970000000118</v>
      </c>
    </row>
    <row r="340" spans="1:7" x14ac:dyDescent="0.25">
      <c r="A340" s="143">
        <f t="shared" ref="A340:A376" si="39">EDATE(A339,1)</f>
        <v>54149</v>
      </c>
      <c r="B340" s="144">
        <v>324</v>
      </c>
      <c r="C340" s="131">
        <f t="shared" si="34"/>
        <v>92486.970000000118</v>
      </c>
      <c r="D340" s="145">
        <f t="shared" si="35"/>
        <v>300.58</v>
      </c>
      <c r="E340" s="145">
        <f t="shared" si="36"/>
        <v>802.17000000000007</v>
      </c>
      <c r="F340" s="145">
        <f t="shared" si="38"/>
        <v>1102.75</v>
      </c>
      <c r="G340" s="145">
        <f t="shared" si="37"/>
        <v>91684.800000000119</v>
      </c>
    </row>
    <row r="341" spans="1:7" x14ac:dyDescent="0.25">
      <c r="A341" s="143">
        <f t="shared" si="39"/>
        <v>54179</v>
      </c>
      <c r="B341" s="144">
        <v>325</v>
      </c>
      <c r="C341" s="131">
        <f t="shared" si="34"/>
        <v>91684.800000000119</v>
      </c>
      <c r="D341" s="145">
        <f t="shared" si="35"/>
        <v>297.98</v>
      </c>
      <c r="E341" s="145">
        <f t="shared" si="36"/>
        <v>804.77</v>
      </c>
      <c r="F341" s="145">
        <f t="shared" si="38"/>
        <v>1102.75</v>
      </c>
      <c r="G341" s="145">
        <f t="shared" si="37"/>
        <v>90880.030000000115</v>
      </c>
    </row>
    <row r="342" spans="1:7" x14ac:dyDescent="0.25">
      <c r="A342" s="143">
        <f t="shared" si="39"/>
        <v>54210</v>
      </c>
      <c r="B342" s="144">
        <v>326</v>
      </c>
      <c r="C342" s="131">
        <f t="shared" si="34"/>
        <v>90880.030000000115</v>
      </c>
      <c r="D342" s="145">
        <f t="shared" si="35"/>
        <v>295.36</v>
      </c>
      <c r="E342" s="145">
        <f t="shared" si="36"/>
        <v>807.39</v>
      </c>
      <c r="F342" s="145">
        <f t="shared" si="38"/>
        <v>1102.75</v>
      </c>
      <c r="G342" s="145">
        <f t="shared" si="37"/>
        <v>90072.640000000116</v>
      </c>
    </row>
    <row r="343" spans="1:7" x14ac:dyDescent="0.25">
      <c r="A343" s="143">
        <f t="shared" si="39"/>
        <v>54240</v>
      </c>
      <c r="B343" s="144">
        <v>327</v>
      </c>
      <c r="C343" s="131">
        <f t="shared" si="34"/>
        <v>90072.640000000116</v>
      </c>
      <c r="D343" s="145">
        <f t="shared" si="35"/>
        <v>292.74</v>
      </c>
      <c r="E343" s="145">
        <f t="shared" si="36"/>
        <v>810.01</v>
      </c>
      <c r="F343" s="145">
        <f t="shared" si="38"/>
        <v>1102.75</v>
      </c>
      <c r="G343" s="145">
        <f t="shared" si="37"/>
        <v>89262.630000000121</v>
      </c>
    </row>
    <row r="344" spans="1:7" x14ac:dyDescent="0.25">
      <c r="A344" s="143">
        <f t="shared" si="39"/>
        <v>54271</v>
      </c>
      <c r="B344" s="144">
        <v>328</v>
      </c>
      <c r="C344" s="131">
        <f t="shared" si="34"/>
        <v>89262.630000000121</v>
      </c>
      <c r="D344" s="145">
        <f t="shared" si="35"/>
        <v>290.10000000000002</v>
      </c>
      <c r="E344" s="145">
        <f t="shared" si="36"/>
        <v>812.65</v>
      </c>
      <c r="F344" s="145">
        <f t="shared" si="38"/>
        <v>1102.75</v>
      </c>
      <c r="G344" s="145">
        <f t="shared" si="37"/>
        <v>88449.980000000127</v>
      </c>
    </row>
    <row r="345" spans="1:7" x14ac:dyDescent="0.25">
      <c r="A345" s="143">
        <f t="shared" si="39"/>
        <v>54302</v>
      </c>
      <c r="B345" s="144">
        <v>329</v>
      </c>
      <c r="C345" s="131">
        <f t="shared" si="34"/>
        <v>88449.980000000127</v>
      </c>
      <c r="D345" s="145">
        <f t="shared" si="35"/>
        <v>287.45999999999998</v>
      </c>
      <c r="E345" s="145">
        <f t="shared" si="36"/>
        <v>815.29</v>
      </c>
      <c r="F345" s="145">
        <f t="shared" si="38"/>
        <v>1102.75</v>
      </c>
      <c r="G345" s="145">
        <f t="shared" si="37"/>
        <v>87634.690000000133</v>
      </c>
    </row>
    <row r="346" spans="1:7" x14ac:dyDescent="0.25">
      <c r="A346" s="143">
        <f t="shared" si="39"/>
        <v>54332</v>
      </c>
      <c r="B346" s="144">
        <v>330</v>
      </c>
      <c r="C346" s="131">
        <f t="shared" si="34"/>
        <v>87634.690000000133</v>
      </c>
      <c r="D346" s="145">
        <f t="shared" si="35"/>
        <v>284.81</v>
      </c>
      <c r="E346" s="145">
        <f t="shared" si="36"/>
        <v>817.94</v>
      </c>
      <c r="F346" s="145">
        <f t="shared" si="38"/>
        <v>1102.75</v>
      </c>
      <c r="G346" s="145">
        <f t="shared" si="37"/>
        <v>86816.750000000131</v>
      </c>
    </row>
    <row r="347" spans="1:7" x14ac:dyDescent="0.25">
      <c r="A347" s="143">
        <f t="shared" si="39"/>
        <v>54363</v>
      </c>
      <c r="B347" s="144">
        <v>331</v>
      </c>
      <c r="C347" s="131">
        <f t="shared" si="34"/>
        <v>86816.750000000131</v>
      </c>
      <c r="D347" s="145">
        <f t="shared" si="35"/>
        <v>282.14999999999998</v>
      </c>
      <c r="E347" s="145">
        <f t="shared" si="36"/>
        <v>820.6</v>
      </c>
      <c r="F347" s="145">
        <f t="shared" si="38"/>
        <v>1102.75</v>
      </c>
      <c r="G347" s="145">
        <f t="shared" si="37"/>
        <v>85996.150000000125</v>
      </c>
    </row>
    <row r="348" spans="1:7" x14ac:dyDescent="0.25">
      <c r="A348" s="143">
        <f t="shared" si="39"/>
        <v>54393</v>
      </c>
      <c r="B348" s="144">
        <v>332</v>
      </c>
      <c r="C348" s="131">
        <f t="shared" si="34"/>
        <v>85996.150000000125</v>
      </c>
      <c r="D348" s="145">
        <f t="shared" si="35"/>
        <v>279.49</v>
      </c>
      <c r="E348" s="145">
        <f t="shared" si="36"/>
        <v>823.26</v>
      </c>
      <c r="F348" s="145">
        <f t="shared" si="38"/>
        <v>1102.75</v>
      </c>
      <c r="G348" s="145">
        <f t="shared" si="37"/>
        <v>85172.89000000013</v>
      </c>
    </row>
    <row r="349" spans="1:7" x14ac:dyDescent="0.25">
      <c r="A349" s="143">
        <f t="shared" si="39"/>
        <v>54424</v>
      </c>
      <c r="B349" s="144">
        <v>333</v>
      </c>
      <c r="C349" s="131">
        <f t="shared" si="34"/>
        <v>85172.89000000013</v>
      </c>
      <c r="D349" s="145">
        <f t="shared" si="35"/>
        <v>276.81</v>
      </c>
      <c r="E349" s="145">
        <f t="shared" si="36"/>
        <v>825.94</v>
      </c>
      <c r="F349" s="145">
        <f t="shared" si="38"/>
        <v>1102.75</v>
      </c>
      <c r="G349" s="145">
        <f t="shared" si="37"/>
        <v>84346.950000000128</v>
      </c>
    </row>
    <row r="350" spans="1:7" x14ac:dyDescent="0.25">
      <c r="A350" s="143">
        <f t="shared" si="39"/>
        <v>54455</v>
      </c>
      <c r="B350" s="144">
        <v>334</v>
      </c>
      <c r="C350" s="131">
        <f t="shared" si="34"/>
        <v>84346.950000000128</v>
      </c>
      <c r="D350" s="145">
        <f t="shared" si="35"/>
        <v>274.13</v>
      </c>
      <c r="E350" s="145">
        <f t="shared" si="36"/>
        <v>828.62</v>
      </c>
      <c r="F350" s="145">
        <f t="shared" si="38"/>
        <v>1102.75</v>
      </c>
      <c r="G350" s="145">
        <f t="shared" si="37"/>
        <v>83518.330000000133</v>
      </c>
    </row>
    <row r="351" spans="1:7" x14ac:dyDescent="0.25">
      <c r="A351" s="143">
        <f t="shared" si="39"/>
        <v>54483</v>
      </c>
      <c r="B351" s="144">
        <v>335</v>
      </c>
      <c r="C351" s="131">
        <f t="shared" si="34"/>
        <v>83518.330000000133</v>
      </c>
      <c r="D351" s="145">
        <f t="shared" si="35"/>
        <v>271.43</v>
      </c>
      <c r="E351" s="145">
        <f t="shared" si="36"/>
        <v>831.31999999999994</v>
      </c>
      <c r="F351" s="145">
        <f t="shared" si="38"/>
        <v>1102.75</v>
      </c>
      <c r="G351" s="145">
        <f t="shared" si="37"/>
        <v>82687.010000000126</v>
      </c>
    </row>
    <row r="352" spans="1:7" x14ac:dyDescent="0.25">
      <c r="A352" s="143">
        <f t="shared" si="39"/>
        <v>54514</v>
      </c>
      <c r="B352" s="144">
        <v>336</v>
      </c>
      <c r="C352" s="131">
        <f t="shared" si="34"/>
        <v>82687.010000000126</v>
      </c>
      <c r="D352" s="145">
        <f t="shared" si="35"/>
        <v>268.73</v>
      </c>
      <c r="E352" s="145">
        <f t="shared" si="36"/>
        <v>834.02</v>
      </c>
      <c r="F352" s="145">
        <f t="shared" si="38"/>
        <v>1102.75</v>
      </c>
      <c r="G352" s="145">
        <f t="shared" si="37"/>
        <v>81852.990000000122</v>
      </c>
    </row>
    <row r="353" spans="1:7" x14ac:dyDescent="0.25">
      <c r="A353" s="143">
        <f t="shared" si="39"/>
        <v>54544</v>
      </c>
      <c r="B353" s="144">
        <v>337</v>
      </c>
      <c r="C353" s="131">
        <f t="shared" si="34"/>
        <v>81852.990000000122</v>
      </c>
      <c r="D353" s="145">
        <f t="shared" si="35"/>
        <v>266.02</v>
      </c>
      <c r="E353" s="145">
        <f t="shared" si="36"/>
        <v>836.73</v>
      </c>
      <c r="F353" s="145">
        <f t="shared" si="38"/>
        <v>1102.75</v>
      </c>
      <c r="G353" s="145">
        <f t="shared" si="37"/>
        <v>81016.260000000126</v>
      </c>
    </row>
    <row r="354" spans="1:7" x14ac:dyDescent="0.25">
      <c r="A354" s="143">
        <f t="shared" si="39"/>
        <v>54575</v>
      </c>
      <c r="B354" s="144">
        <v>338</v>
      </c>
      <c r="C354" s="131">
        <f t="shared" si="34"/>
        <v>81016.260000000126</v>
      </c>
      <c r="D354" s="145">
        <f t="shared" si="35"/>
        <v>263.3</v>
      </c>
      <c r="E354" s="145">
        <f t="shared" si="36"/>
        <v>839.45</v>
      </c>
      <c r="F354" s="145">
        <f t="shared" si="38"/>
        <v>1102.75</v>
      </c>
      <c r="G354" s="145">
        <f t="shared" si="37"/>
        <v>80176.810000000129</v>
      </c>
    </row>
    <row r="355" spans="1:7" x14ac:dyDescent="0.25">
      <c r="A355" s="143">
        <f t="shared" si="39"/>
        <v>54605</v>
      </c>
      <c r="B355" s="144">
        <v>339</v>
      </c>
      <c r="C355" s="131">
        <f t="shared" si="34"/>
        <v>80176.810000000129</v>
      </c>
      <c r="D355" s="145">
        <f t="shared" si="35"/>
        <v>260.57</v>
      </c>
      <c r="E355" s="145">
        <f t="shared" si="36"/>
        <v>842.18000000000006</v>
      </c>
      <c r="F355" s="145">
        <f t="shared" si="38"/>
        <v>1102.75</v>
      </c>
      <c r="G355" s="145">
        <f t="shared" si="37"/>
        <v>79334.630000000136</v>
      </c>
    </row>
    <row r="356" spans="1:7" x14ac:dyDescent="0.25">
      <c r="A356" s="143">
        <f t="shared" si="39"/>
        <v>54636</v>
      </c>
      <c r="B356" s="144">
        <v>340</v>
      </c>
      <c r="C356" s="131">
        <f t="shared" si="34"/>
        <v>79334.630000000136</v>
      </c>
      <c r="D356" s="145">
        <f t="shared" si="35"/>
        <v>257.83999999999997</v>
      </c>
      <c r="E356" s="145">
        <f t="shared" si="36"/>
        <v>844.91000000000008</v>
      </c>
      <c r="F356" s="145">
        <f t="shared" si="38"/>
        <v>1102.75</v>
      </c>
      <c r="G356" s="145">
        <f t="shared" si="37"/>
        <v>78489.720000000132</v>
      </c>
    </row>
    <row r="357" spans="1:7" x14ac:dyDescent="0.25">
      <c r="A357" s="143">
        <f t="shared" si="39"/>
        <v>54667</v>
      </c>
      <c r="B357" s="144">
        <v>341</v>
      </c>
      <c r="C357" s="131">
        <f t="shared" si="34"/>
        <v>78489.720000000132</v>
      </c>
      <c r="D357" s="145">
        <f t="shared" si="35"/>
        <v>255.09</v>
      </c>
      <c r="E357" s="145">
        <f t="shared" si="36"/>
        <v>847.66</v>
      </c>
      <c r="F357" s="145">
        <f t="shared" si="38"/>
        <v>1102.75</v>
      </c>
      <c r="G357" s="145">
        <f t="shared" si="37"/>
        <v>77642.060000000129</v>
      </c>
    </row>
    <row r="358" spans="1:7" x14ac:dyDescent="0.25">
      <c r="A358" s="143">
        <f t="shared" si="39"/>
        <v>54697</v>
      </c>
      <c r="B358" s="144">
        <v>342</v>
      </c>
      <c r="C358" s="131">
        <f t="shared" si="34"/>
        <v>77642.060000000129</v>
      </c>
      <c r="D358" s="145">
        <f t="shared" si="35"/>
        <v>252.34</v>
      </c>
      <c r="E358" s="145">
        <f t="shared" si="36"/>
        <v>850.41</v>
      </c>
      <c r="F358" s="145">
        <f t="shared" si="38"/>
        <v>1102.75</v>
      </c>
      <c r="G358" s="145">
        <f t="shared" si="37"/>
        <v>76791.650000000125</v>
      </c>
    </row>
    <row r="359" spans="1:7" x14ac:dyDescent="0.25">
      <c r="A359" s="143">
        <f t="shared" si="39"/>
        <v>54728</v>
      </c>
      <c r="B359" s="144">
        <v>343</v>
      </c>
      <c r="C359" s="131">
        <f t="shared" si="34"/>
        <v>76791.650000000125</v>
      </c>
      <c r="D359" s="145">
        <f t="shared" si="35"/>
        <v>249.57</v>
      </c>
      <c r="E359" s="145">
        <f t="shared" si="36"/>
        <v>853.18000000000006</v>
      </c>
      <c r="F359" s="145">
        <f t="shared" si="38"/>
        <v>1102.75</v>
      </c>
      <c r="G359" s="145">
        <f t="shared" si="37"/>
        <v>75938.470000000132</v>
      </c>
    </row>
    <row r="360" spans="1:7" x14ac:dyDescent="0.25">
      <c r="A360" s="143">
        <f t="shared" si="39"/>
        <v>54758</v>
      </c>
      <c r="B360" s="144">
        <v>344</v>
      </c>
      <c r="C360" s="131">
        <f t="shared" si="34"/>
        <v>75938.470000000132</v>
      </c>
      <c r="D360" s="145">
        <f t="shared" si="35"/>
        <v>246.8</v>
      </c>
      <c r="E360" s="145">
        <f t="shared" si="36"/>
        <v>855.95</v>
      </c>
      <c r="F360" s="145">
        <f t="shared" si="38"/>
        <v>1102.75</v>
      </c>
      <c r="G360" s="145">
        <f t="shared" si="37"/>
        <v>75082.520000000135</v>
      </c>
    </row>
    <row r="361" spans="1:7" x14ac:dyDescent="0.25">
      <c r="A361" s="143">
        <f t="shared" si="39"/>
        <v>54789</v>
      </c>
      <c r="B361" s="144">
        <v>345</v>
      </c>
      <c r="C361" s="131">
        <f t="shared" si="34"/>
        <v>75082.520000000135</v>
      </c>
      <c r="D361" s="145">
        <f t="shared" si="35"/>
        <v>244.02</v>
      </c>
      <c r="E361" s="145">
        <f t="shared" si="36"/>
        <v>858.73</v>
      </c>
      <c r="F361" s="145">
        <f t="shared" si="38"/>
        <v>1102.75</v>
      </c>
      <c r="G361" s="145">
        <f t="shared" si="37"/>
        <v>74223.790000000139</v>
      </c>
    </row>
    <row r="362" spans="1:7" x14ac:dyDescent="0.25">
      <c r="A362" s="143">
        <f t="shared" si="39"/>
        <v>54820</v>
      </c>
      <c r="B362" s="144">
        <v>346</v>
      </c>
      <c r="C362" s="131">
        <f t="shared" si="34"/>
        <v>74223.790000000139</v>
      </c>
      <c r="D362" s="145">
        <f t="shared" si="35"/>
        <v>241.23</v>
      </c>
      <c r="E362" s="145">
        <f t="shared" si="36"/>
        <v>861.52</v>
      </c>
      <c r="F362" s="145">
        <f t="shared" si="38"/>
        <v>1102.75</v>
      </c>
      <c r="G362" s="145">
        <f t="shared" si="37"/>
        <v>73362.270000000135</v>
      </c>
    </row>
    <row r="363" spans="1:7" x14ac:dyDescent="0.25">
      <c r="A363" s="143">
        <f t="shared" si="39"/>
        <v>54848</v>
      </c>
      <c r="B363" s="144">
        <v>347</v>
      </c>
      <c r="C363" s="131">
        <f t="shared" si="34"/>
        <v>73362.270000000135</v>
      </c>
      <c r="D363" s="145">
        <f t="shared" si="35"/>
        <v>238.43</v>
      </c>
      <c r="E363" s="145">
        <f t="shared" si="36"/>
        <v>864.31999999999994</v>
      </c>
      <c r="F363" s="145">
        <f t="shared" si="38"/>
        <v>1102.75</v>
      </c>
      <c r="G363" s="145">
        <f t="shared" si="37"/>
        <v>72497.950000000128</v>
      </c>
    </row>
    <row r="364" spans="1:7" x14ac:dyDescent="0.25">
      <c r="A364" s="143">
        <f t="shared" si="39"/>
        <v>54879</v>
      </c>
      <c r="B364" s="144">
        <v>348</v>
      </c>
      <c r="C364" s="131">
        <f t="shared" si="34"/>
        <v>72497.950000000128</v>
      </c>
      <c r="D364" s="145">
        <f t="shared" si="35"/>
        <v>235.62</v>
      </c>
      <c r="E364" s="145">
        <f t="shared" si="36"/>
        <v>867.13</v>
      </c>
      <c r="F364" s="145">
        <f t="shared" si="38"/>
        <v>1102.75</v>
      </c>
      <c r="G364" s="145">
        <f t="shared" si="37"/>
        <v>71630.820000000123</v>
      </c>
    </row>
    <row r="365" spans="1:7" x14ac:dyDescent="0.25">
      <c r="A365" s="143">
        <f t="shared" si="39"/>
        <v>54909</v>
      </c>
      <c r="B365" s="144">
        <v>349</v>
      </c>
      <c r="C365" s="131">
        <f t="shared" si="34"/>
        <v>71630.820000000123</v>
      </c>
      <c r="D365" s="145">
        <f t="shared" si="35"/>
        <v>232.8</v>
      </c>
      <c r="E365" s="145">
        <f t="shared" si="36"/>
        <v>869.95</v>
      </c>
      <c r="F365" s="145">
        <f t="shared" si="38"/>
        <v>1102.75</v>
      </c>
      <c r="G365" s="145">
        <f t="shared" si="37"/>
        <v>70760.870000000126</v>
      </c>
    </row>
    <row r="366" spans="1:7" x14ac:dyDescent="0.25">
      <c r="A366" s="143">
        <f t="shared" si="39"/>
        <v>54940</v>
      </c>
      <c r="B366" s="144">
        <v>350</v>
      </c>
      <c r="C366" s="131">
        <f t="shared" si="34"/>
        <v>70760.870000000126</v>
      </c>
      <c r="D366" s="145">
        <f t="shared" si="35"/>
        <v>229.97</v>
      </c>
      <c r="E366" s="145">
        <f t="shared" si="36"/>
        <v>872.78</v>
      </c>
      <c r="F366" s="145">
        <f t="shared" si="38"/>
        <v>1102.75</v>
      </c>
      <c r="G366" s="145">
        <f t="shared" si="37"/>
        <v>69888.090000000127</v>
      </c>
    </row>
    <row r="367" spans="1:7" x14ac:dyDescent="0.25">
      <c r="A367" s="143">
        <f t="shared" si="39"/>
        <v>54970</v>
      </c>
      <c r="B367" s="144">
        <v>351</v>
      </c>
      <c r="C367" s="131">
        <f t="shared" si="34"/>
        <v>69888.090000000127</v>
      </c>
      <c r="D367" s="145">
        <f t="shared" si="35"/>
        <v>227.14</v>
      </c>
      <c r="E367" s="145">
        <f t="shared" si="36"/>
        <v>875.61</v>
      </c>
      <c r="F367" s="145">
        <f t="shared" si="38"/>
        <v>1102.75</v>
      </c>
      <c r="G367" s="145">
        <f t="shared" si="37"/>
        <v>69012.480000000127</v>
      </c>
    </row>
    <row r="368" spans="1:7" x14ac:dyDescent="0.25">
      <c r="A368" s="143">
        <f t="shared" si="39"/>
        <v>55001</v>
      </c>
      <c r="B368" s="144">
        <v>352</v>
      </c>
      <c r="C368" s="131">
        <f t="shared" si="34"/>
        <v>69012.480000000127</v>
      </c>
      <c r="D368" s="145">
        <f t="shared" si="35"/>
        <v>224.29</v>
      </c>
      <c r="E368" s="145">
        <f t="shared" si="36"/>
        <v>878.46</v>
      </c>
      <c r="F368" s="145">
        <f t="shared" si="38"/>
        <v>1102.75</v>
      </c>
      <c r="G368" s="145">
        <f t="shared" si="37"/>
        <v>68134.02000000012</v>
      </c>
    </row>
    <row r="369" spans="1:7" x14ac:dyDescent="0.25">
      <c r="A369" s="143">
        <f t="shared" si="39"/>
        <v>55032</v>
      </c>
      <c r="B369" s="144">
        <v>353</v>
      </c>
      <c r="C369" s="131">
        <f t="shared" si="34"/>
        <v>68134.02000000012</v>
      </c>
      <c r="D369" s="145">
        <f t="shared" si="35"/>
        <v>221.44</v>
      </c>
      <c r="E369" s="145">
        <f t="shared" si="36"/>
        <v>881.31</v>
      </c>
      <c r="F369" s="145">
        <f t="shared" si="38"/>
        <v>1102.75</v>
      </c>
      <c r="G369" s="145">
        <f t="shared" si="37"/>
        <v>67252.710000000123</v>
      </c>
    </row>
    <row r="370" spans="1:7" x14ac:dyDescent="0.25">
      <c r="A370" s="143">
        <f t="shared" si="39"/>
        <v>55062</v>
      </c>
      <c r="B370" s="144">
        <v>354</v>
      </c>
      <c r="C370" s="131">
        <f t="shared" si="34"/>
        <v>67252.710000000123</v>
      </c>
      <c r="D370" s="145">
        <f t="shared" si="35"/>
        <v>218.57</v>
      </c>
      <c r="E370" s="145">
        <f t="shared" si="36"/>
        <v>884.18000000000006</v>
      </c>
      <c r="F370" s="145">
        <f t="shared" si="38"/>
        <v>1102.75</v>
      </c>
      <c r="G370" s="145">
        <f t="shared" si="37"/>
        <v>66368.53000000013</v>
      </c>
    </row>
    <row r="371" spans="1:7" x14ac:dyDescent="0.25">
      <c r="A371" s="143">
        <f t="shared" si="39"/>
        <v>55093</v>
      </c>
      <c r="B371" s="144">
        <v>355</v>
      </c>
      <c r="C371" s="131">
        <f t="shared" si="34"/>
        <v>66368.53000000013</v>
      </c>
      <c r="D371" s="145">
        <f t="shared" si="35"/>
        <v>215.7</v>
      </c>
      <c r="E371" s="145">
        <f t="shared" si="36"/>
        <v>887.05</v>
      </c>
      <c r="F371" s="145">
        <f t="shared" si="38"/>
        <v>1102.75</v>
      </c>
      <c r="G371" s="145">
        <f t="shared" si="37"/>
        <v>65481.480000000127</v>
      </c>
    </row>
    <row r="372" spans="1:7" x14ac:dyDescent="0.25">
      <c r="A372" s="143">
        <f t="shared" si="39"/>
        <v>55123</v>
      </c>
      <c r="B372" s="144">
        <v>356</v>
      </c>
      <c r="C372" s="131">
        <f t="shared" si="34"/>
        <v>65481.480000000127</v>
      </c>
      <c r="D372" s="145">
        <f t="shared" si="35"/>
        <v>212.81</v>
      </c>
      <c r="E372" s="145">
        <f t="shared" si="36"/>
        <v>889.94</v>
      </c>
      <c r="F372" s="145">
        <f t="shared" si="38"/>
        <v>1102.75</v>
      </c>
      <c r="G372" s="145">
        <f t="shared" si="37"/>
        <v>64591.540000000125</v>
      </c>
    </row>
    <row r="373" spans="1:7" x14ac:dyDescent="0.25">
      <c r="A373" s="143">
        <f t="shared" si="39"/>
        <v>55154</v>
      </c>
      <c r="B373" s="144">
        <v>357</v>
      </c>
      <c r="C373" s="131">
        <f t="shared" si="34"/>
        <v>64591.540000000125</v>
      </c>
      <c r="D373" s="145">
        <f t="shared" si="35"/>
        <v>209.92</v>
      </c>
      <c r="E373" s="145">
        <f t="shared" si="36"/>
        <v>892.83</v>
      </c>
      <c r="F373" s="145">
        <f t="shared" si="38"/>
        <v>1102.75</v>
      </c>
      <c r="G373" s="145">
        <f t="shared" si="37"/>
        <v>63698.710000000123</v>
      </c>
    </row>
    <row r="374" spans="1:7" x14ac:dyDescent="0.25">
      <c r="A374" s="143">
        <f t="shared" si="39"/>
        <v>55185</v>
      </c>
      <c r="B374" s="144">
        <v>358</v>
      </c>
      <c r="C374" s="131">
        <f t="shared" si="34"/>
        <v>63698.710000000123</v>
      </c>
      <c r="D374" s="145">
        <f t="shared" si="35"/>
        <v>207.02</v>
      </c>
      <c r="E374" s="145">
        <f t="shared" si="36"/>
        <v>895.73</v>
      </c>
      <c r="F374" s="145">
        <f t="shared" si="38"/>
        <v>1102.75</v>
      </c>
      <c r="G374" s="145">
        <f t="shared" si="37"/>
        <v>62802.98000000012</v>
      </c>
    </row>
    <row r="375" spans="1:7" x14ac:dyDescent="0.25">
      <c r="A375" s="143">
        <f t="shared" si="39"/>
        <v>55213</v>
      </c>
      <c r="B375" s="144">
        <v>359</v>
      </c>
      <c r="C375" s="131">
        <f t="shared" si="34"/>
        <v>62802.98000000012</v>
      </c>
      <c r="D375" s="145">
        <f t="shared" si="35"/>
        <v>204.11</v>
      </c>
      <c r="E375" s="145">
        <f t="shared" si="36"/>
        <v>898.64</v>
      </c>
      <c r="F375" s="145">
        <f t="shared" si="38"/>
        <v>1102.75</v>
      </c>
      <c r="G375" s="145">
        <f t="shared" si="37"/>
        <v>61904.34000000012</v>
      </c>
    </row>
    <row r="376" spans="1:7" x14ac:dyDescent="0.25">
      <c r="A376" s="143">
        <f t="shared" si="39"/>
        <v>55244</v>
      </c>
      <c r="B376" s="144">
        <v>360</v>
      </c>
      <c r="C376" s="131">
        <f t="shared" si="34"/>
        <v>61904.34000000012</v>
      </c>
      <c r="D376" s="145">
        <f t="shared" si="35"/>
        <v>201.19</v>
      </c>
      <c r="E376" s="145">
        <f t="shared" si="36"/>
        <v>901.56</v>
      </c>
      <c r="F376" s="145">
        <f t="shared" si="38"/>
        <v>1102.75</v>
      </c>
      <c r="G376" s="145">
        <f t="shared" si="37"/>
        <v>61002.780000000123</v>
      </c>
    </row>
  </sheetData>
  <mergeCells count="1">
    <mergeCell ref="G6: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77"/>
  <sheetViews>
    <sheetView zoomScale="85" zoomScaleNormal="85" workbookViewId="0">
      <selection activeCell="B4" sqref="B4"/>
    </sheetView>
  </sheetViews>
  <sheetFormatPr defaultColWidth="9.140625" defaultRowHeight="15" x14ac:dyDescent="0.25"/>
  <cols>
    <col min="1" max="1" width="9.140625" style="141"/>
    <col min="2" max="2" width="7.85546875" style="141" customWidth="1"/>
    <col min="3" max="3" width="14.7109375" style="141" customWidth="1"/>
    <col min="4" max="4" width="14.28515625" style="141" customWidth="1"/>
    <col min="5" max="7" width="14.7109375" style="141" customWidth="1"/>
    <col min="8" max="9" width="7" style="141" customWidth="1"/>
    <col min="10" max="10" width="9.140625" style="182"/>
    <col min="11" max="11" width="7.85546875" style="182" customWidth="1"/>
    <col min="12" max="12" width="14.7109375" style="182" customWidth="1"/>
    <col min="13" max="13" width="14.28515625" style="182" customWidth="1"/>
    <col min="14" max="16" width="14.7109375" style="182" customWidth="1"/>
    <col min="17" max="19" width="5.140625" style="141" customWidth="1"/>
    <col min="20" max="16384" width="9.140625" style="141"/>
  </cols>
  <sheetData>
    <row r="1" spans="1:18" x14ac:dyDescent="0.25">
      <c r="A1" s="125"/>
      <c r="B1" s="125"/>
      <c r="C1" s="125"/>
      <c r="D1" s="125"/>
      <c r="E1" s="125"/>
      <c r="F1" s="125"/>
      <c r="G1" s="126"/>
      <c r="J1" s="165"/>
      <c r="K1" s="165"/>
      <c r="L1" s="165"/>
      <c r="M1" s="165"/>
      <c r="N1" s="165"/>
      <c r="O1" s="165"/>
      <c r="P1" s="166"/>
    </row>
    <row r="2" spans="1:18" x14ac:dyDescent="0.25">
      <c r="A2" s="220"/>
      <c r="B2" s="125"/>
      <c r="C2" s="125"/>
      <c r="D2" s="125"/>
      <c r="E2" s="125"/>
      <c r="F2" s="127"/>
      <c r="G2" s="128"/>
      <c r="J2" s="165"/>
      <c r="K2" s="220"/>
      <c r="L2" s="165"/>
      <c r="M2" s="165"/>
      <c r="N2" s="165"/>
      <c r="O2" s="167"/>
      <c r="P2" s="168"/>
    </row>
    <row r="3" spans="1:18" x14ac:dyDescent="0.25">
      <c r="A3" s="125"/>
      <c r="B3" s="125" t="s">
        <v>82</v>
      </c>
      <c r="C3" s="125"/>
      <c r="D3" s="125"/>
      <c r="E3" s="125"/>
      <c r="F3" s="127"/>
      <c r="G3" s="128"/>
      <c r="I3" s="208"/>
      <c r="J3" s="165"/>
      <c r="K3" s="165" t="s">
        <v>83</v>
      </c>
      <c r="L3" s="165"/>
      <c r="M3" s="165"/>
      <c r="N3" s="165"/>
      <c r="O3" s="167"/>
      <c r="P3" s="168"/>
      <c r="Q3" s="208"/>
    </row>
    <row r="4" spans="1:18" ht="21" x14ac:dyDescent="0.35">
      <c r="A4" s="125"/>
      <c r="B4" s="169" t="s">
        <v>56</v>
      </c>
      <c r="C4" s="125"/>
      <c r="D4" s="125"/>
      <c r="E4" s="130"/>
      <c r="F4" s="170"/>
      <c r="G4" s="129"/>
      <c r="I4" s="209"/>
      <c r="J4" s="165"/>
      <c r="K4" s="171" t="s">
        <v>66</v>
      </c>
      <c r="L4" s="165"/>
      <c r="M4" s="165"/>
      <c r="N4" s="167"/>
      <c r="O4" s="172"/>
      <c r="P4" s="173"/>
      <c r="Q4" s="210"/>
      <c r="R4" s="211"/>
    </row>
    <row r="5" spans="1:18" x14ac:dyDescent="0.25">
      <c r="A5" s="125"/>
      <c r="B5" s="125"/>
      <c r="C5" s="125"/>
      <c r="D5" s="125"/>
      <c r="E5" s="125"/>
      <c r="F5" s="131"/>
      <c r="G5" s="125"/>
      <c r="I5" s="209"/>
      <c r="J5" s="165"/>
      <c r="K5" s="165"/>
      <c r="L5" s="165"/>
      <c r="M5" s="165"/>
      <c r="N5" s="165"/>
      <c r="O5" s="174"/>
      <c r="P5" s="165"/>
      <c r="Q5" s="210"/>
      <c r="R5" s="211"/>
    </row>
    <row r="6" spans="1:18" x14ac:dyDescent="0.25">
      <c r="A6" s="125"/>
      <c r="B6" s="132" t="s">
        <v>31</v>
      </c>
      <c r="C6" s="133"/>
      <c r="D6" s="134"/>
      <c r="E6" s="230">
        <v>44317</v>
      </c>
      <c r="F6" s="136"/>
      <c r="G6" s="125"/>
      <c r="I6" s="209"/>
      <c r="J6" s="165"/>
      <c r="K6" s="175" t="s">
        <v>31</v>
      </c>
      <c r="L6" s="176"/>
      <c r="M6" s="177"/>
      <c r="N6" s="178">
        <f>E6</f>
        <v>44317</v>
      </c>
      <c r="O6" s="179"/>
      <c r="P6" s="165"/>
      <c r="Q6" s="210"/>
      <c r="R6" s="211"/>
    </row>
    <row r="7" spans="1:18" x14ac:dyDescent="0.25">
      <c r="A7" s="125"/>
      <c r="B7" s="137" t="s">
        <v>32</v>
      </c>
      <c r="C7" s="144"/>
      <c r="E7" s="180">
        <v>360</v>
      </c>
      <c r="F7" s="138" t="s">
        <v>19</v>
      </c>
      <c r="G7" s="125"/>
      <c r="I7" s="209"/>
      <c r="J7" s="165"/>
      <c r="K7" s="181" t="s">
        <v>32</v>
      </c>
      <c r="L7" s="167"/>
      <c r="N7" s="183">
        <f t="shared" ref="N7:N9" si="0">E7</f>
        <v>360</v>
      </c>
      <c r="O7" s="184" t="s">
        <v>19</v>
      </c>
      <c r="P7" s="224"/>
      <c r="Q7" s="210"/>
      <c r="R7" s="211"/>
    </row>
    <row r="8" spans="1:18" x14ac:dyDescent="0.25">
      <c r="A8" s="125"/>
      <c r="B8" s="137" t="s">
        <v>57</v>
      </c>
      <c r="C8" s="144"/>
      <c r="D8" s="155">
        <f>E6-1</f>
        <v>44316</v>
      </c>
      <c r="E8" s="185">
        <v>3699742.7402447667</v>
      </c>
      <c r="F8" s="138" t="s">
        <v>34</v>
      </c>
      <c r="G8" s="125"/>
      <c r="I8" s="209"/>
      <c r="J8" s="165"/>
      <c r="K8" s="181" t="s">
        <v>57</v>
      </c>
      <c r="L8" s="167"/>
      <c r="M8" s="186">
        <f>N6-1</f>
        <v>44316</v>
      </c>
      <c r="N8" s="187">
        <f t="shared" si="0"/>
        <v>3699742.7402447667</v>
      </c>
      <c r="O8" s="184" t="s">
        <v>34</v>
      </c>
      <c r="P8" s="222"/>
      <c r="Q8" s="223"/>
      <c r="R8" s="211"/>
    </row>
    <row r="9" spans="1:18" x14ac:dyDescent="0.25">
      <c r="A9" s="125"/>
      <c r="B9" s="137" t="s">
        <v>67</v>
      </c>
      <c r="C9" s="144"/>
      <c r="D9" s="155">
        <f>EDATE(D8,E7)</f>
        <v>55273</v>
      </c>
      <c r="E9" s="185">
        <v>0</v>
      </c>
      <c r="F9" s="138" t="s">
        <v>34</v>
      </c>
      <c r="G9" s="125"/>
      <c r="I9" s="110"/>
      <c r="J9" s="165"/>
      <c r="K9" s="181" t="s">
        <v>67</v>
      </c>
      <c r="L9" s="167"/>
      <c r="M9" s="186">
        <f>EDATE(M8,N7)</f>
        <v>55273</v>
      </c>
      <c r="N9" s="187">
        <f t="shared" si="0"/>
        <v>0</v>
      </c>
      <c r="O9" s="184"/>
      <c r="P9" s="165"/>
      <c r="Q9" s="212"/>
      <c r="R9" s="213"/>
    </row>
    <row r="10" spans="1:18" x14ac:dyDescent="0.25">
      <c r="A10" s="125"/>
      <c r="B10" s="137" t="s">
        <v>68</v>
      </c>
      <c r="C10" s="144"/>
      <c r="D10" s="155"/>
      <c r="E10" s="185">
        <v>1077650</v>
      </c>
      <c r="F10" s="138"/>
      <c r="G10" s="188"/>
      <c r="J10" s="165"/>
      <c r="K10" s="181" t="s">
        <v>35</v>
      </c>
      <c r="L10" s="167"/>
      <c r="M10" s="186"/>
      <c r="N10" s="189">
        <f>E11</f>
        <v>1</v>
      </c>
      <c r="O10" s="184"/>
      <c r="P10" s="190"/>
    </row>
    <row r="11" spans="1:18" x14ac:dyDescent="0.25">
      <c r="A11" s="125"/>
      <c r="B11" s="137" t="s">
        <v>35</v>
      </c>
      <c r="C11" s="144"/>
      <c r="D11" s="155"/>
      <c r="E11" s="191">
        <v>1</v>
      </c>
      <c r="F11" s="138"/>
      <c r="G11" s="188"/>
      <c r="J11" s="165"/>
      <c r="K11" s="181" t="s">
        <v>36</v>
      </c>
      <c r="L11" s="167"/>
      <c r="M11" s="186"/>
      <c r="N11" s="207">
        <f>N8</f>
        <v>3699742.7402447667</v>
      </c>
      <c r="O11" s="184" t="s">
        <v>34</v>
      </c>
      <c r="P11" s="190"/>
      <c r="Q11" s="110"/>
      <c r="R11" s="156"/>
    </row>
    <row r="12" spans="1:18" x14ac:dyDescent="0.25">
      <c r="A12" s="125"/>
      <c r="B12" s="137" t="s">
        <v>36</v>
      </c>
      <c r="C12" s="144"/>
      <c r="D12" s="155"/>
      <c r="E12" s="206">
        <f>ROUND((E8-E10)*$E$11,2)</f>
        <v>2622092.7400000002</v>
      </c>
      <c r="F12" s="138" t="s">
        <v>34</v>
      </c>
      <c r="G12" s="188"/>
      <c r="J12" s="165"/>
      <c r="K12" s="181" t="s">
        <v>37</v>
      </c>
      <c r="L12" s="167"/>
      <c r="M12" s="186"/>
      <c r="N12" s="207">
        <f>N9</f>
        <v>0</v>
      </c>
      <c r="O12" s="184" t="s">
        <v>34</v>
      </c>
      <c r="P12" s="190"/>
      <c r="Q12" s="110"/>
      <c r="R12" s="156"/>
    </row>
    <row r="13" spans="1:18" x14ac:dyDescent="0.25">
      <c r="A13" s="125"/>
      <c r="B13" s="137" t="s">
        <v>37</v>
      </c>
      <c r="C13" s="144"/>
      <c r="D13" s="155"/>
      <c r="E13" s="206">
        <f>ROUND(E9*$E$11,2)</f>
        <v>0</v>
      </c>
      <c r="F13" s="138" t="s">
        <v>34</v>
      </c>
      <c r="G13" s="188"/>
      <c r="J13" s="165"/>
      <c r="K13" s="192" t="s">
        <v>59</v>
      </c>
      <c r="L13" s="193"/>
      <c r="M13" s="194"/>
      <c r="N13" s="195">
        <f t="shared" ref="N13" si="1">E14</f>
        <v>3.9E-2</v>
      </c>
      <c r="O13" s="196"/>
      <c r="P13" s="190"/>
      <c r="Q13" s="154"/>
      <c r="R13" s="154"/>
    </row>
    <row r="14" spans="1:18" x14ac:dyDescent="0.25">
      <c r="A14" s="125"/>
      <c r="B14" s="150" t="s">
        <v>59</v>
      </c>
      <c r="C14" s="151"/>
      <c r="D14" s="152"/>
      <c r="E14" s="153">
        <v>3.9E-2</v>
      </c>
      <c r="F14" s="139"/>
      <c r="G14" s="140"/>
      <c r="J14" s="165"/>
      <c r="K14" s="183"/>
      <c r="L14" s="167"/>
      <c r="N14" s="197"/>
      <c r="O14" s="183"/>
      <c r="P14" s="165"/>
      <c r="Q14" s="154"/>
      <c r="R14" s="154"/>
    </row>
    <row r="15" spans="1:18" x14ac:dyDescent="0.25">
      <c r="A15" s="125"/>
      <c r="B15" s="111"/>
      <c r="C15" s="144"/>
      <c r="E15" s="157"/>
      <c r="F15" s="111"/>
      <c r="G15" s="140"/>
      <c r="J15" s="165"/>
      <c r="P15" s="165"/>
      <c r="Q15" s="154"/>
      <c r="R15" s="154"/>
    </row>
    <row r="16" spans="1:18" x14ac:dyDescent="0.25">
      <c r="Q16" s="154"/>
      <c r="R16" s="154"/>
    </row>
    <row r="17" spans="1:18" ht="15.75" thickBot="1" x14ac:dyDescent="0.3">
      <c r="A17" s="142" t="s">
        <v>38</v>
      </c>
      <c r="B17" s="142" t="s">
        <v>39</v>
      </c>
      <c r="C17" s="142" t="s">
        <v>40</v>
      </c>
      <c r="D17" s="142" t="s">
        <v>41</v>
      </c>
      <c r="E17" s="142" t="s">
        <v>42</v>
      </c>
      <c r="F17" s="142" t="s">
        <v>43</v>
      </c>
      <c r="G17" s="142" t="s">
        <v>44</v>
      </c>
      <c r="J17" s="198" t="s">
        <v>38</v>
      </c>
      <c r="K17" s="198" t="s">
        <v>39</v>
      </c>
      <c r="L17" s="198" t="s">
        <v>40</v>
      </c>
      <c r="M17" s="198" t="s">
        <v>41</v>
      </c>
      <c r="N17" s="198" t="s">
        <v>42</v>
      </c>
      <c r="O17" s="198" t="s">
        <v>43</v>
      </c>
      <c r="P17" s="198" t="s">
        <v>44</v>
      </c>
      <c r="Q17" s="154"/>
      <c r="R17" s="154"/>
    </row>
    <row r="18" spans="1:18" x14ac:dyDescent="0.25">
      <c r="A18" s="143">
        <f>E6</f>
        <v>44317</v>
      </c>
      <c r="B18" s="144">
        <v>1</v>
      </c>
      <c r="C18" s="131">
        <f>E12</f>
        <v>2622092.7400000002</v>
      </c>
      <c r="D18" s="145">
        <f t="shared" ref="D18:D81" si="2">ROUND(IPMT($E$14/12,B18,$E$7,-$E$12,$E$13,0),2)</f>
        <v>8521.7999999999993</v>
      </c>
      <c r="E18" s="145">
        <f t="shared" ref="E18:E81" si="3">ROUND(PPMT($E$14/12,B18,$E$7,-$E$12,$E$13,0),2)</f>
        <v>3845.78</v>
      </c>
      <c r="F18" s="145">
        <f t="shared" ref="F18:F81" si="4">ROUND(PMT($E$14/12,$E$7,-$E$12,$E$13),2)</f>
        <v>12367.58</v>
      </c>
      <c r="G18" s="145">
        <f>C18-E18</f>
        <v>2618246.9600000004</v>
      </c>
      <c r="J18" s="199">
        <f>N6</f>
        <v>44317</v>
      </c>
      <c r="K18" s="167">
        <v>1</v>
      </c>
      <c r="L18" s="174">
        <f>N11</f>
        <v>3699742.7402447667</v>
      </c>
      <c r="M18" s="200">
        <f>ROUND(IPMT($N$13/12,K18,$N$7,-$N$11,$N$12,0),2)</f>
        <v>12024.16</v>
      </c>
      <c r="N18" s="200">
        <f>ROUND(PPMT($N$13/12,K18,$N$7,-$N$11,$N$12,0),2)</f>
        <v>5426.35</v>
      </c>
      <c r="O18" s="200">
        <f>ROUND(PMT($N$13/12,$N$7,-$N$11,$N$12),2)</f>
        <v>17450.509999999998</v>
      </c>
      <c r="P18" s="200">
        <f>L18-N18</f>
        <v>3694316.3902447666</v>
      </c>
      <c r="Q18" s="154"/>
      <c r="R18" s="154"/>
    </row>
    <row r="19" spans="1:18" x14ac:dyDescent="0.25">
      <c r="A19" s="143">
        <f>EDATE(A18,1)</f>
        <v>44348</v>
      </c>
      <c r="B19" s="144">
        <v>2</v>
      </c>
      <c r="C19" s="131">
        <f>G18</f>
        <v>2618246.9600000004</v>
      </c>
      <c r="D19" s="145">
        <f t="shared" si="2"/>
        <v>8509.2999999999993</v>
      </c>
      <c r="E19" s="145">
        <f t="shared" si="3"/>
        <v>3858.28</v>
      </c>
      <c r="F19" s="145">
        <f t="shared" si="4"/>
        <v>12367.58</v>
      </c>
      <c r="G19" s="145">
        <f t="shared" ref="G19:G82" si="5">C19-E19</f>
        <v>2614388.6800000006</v>
      </c>
      <c r="J19" s="199">
        <f>EDATE(J18,1)</f>
        <v>44348</v>
      </c>
      <c r="K19" s="167">
        <v>2</v>
      </c>
      <c r="L19" s="174">
        <f>P18</f>
        <v>3694316.3902447666</v>
      </c>
      <c r="M19" s="200">
        <f t="shared" ref="M19:M82" si="6">ROUND(IPMT($N$13/12,K19,$N$7,-$N$11,$N$12,0),2)</f>
        <v>12006.53</v>
      </c>
      <c r="N19" s="200">
        <f t="shared" ref="N19:N82" si="7">ROUND(PPMT($N$13/12,K19,$N$7,-$N$11,$N$12,0),2)</f>
        <v>5443.98</v>
      </c>
      <c r="O19" s="200">
        <f t="shared" ref="O19:O82" si="8">ROUND(PMT($N$13/12,$N$7,-$N$11,$N$12),2)</f>
        <v>17450.509999999998</v>
      </c>
      <c r="P19" s="200">
        <f t="shared" ref="P19:P82" si="9">L19-N19</f>
        <v>3688872.4102447666</v>
      </c>
      <c r="Q19" s="154"/>
      <c r="R19" s="154"/>
    </row>
    <row r="20" spans="1:18" x14ac:dyDescent="0.25">
      <c r="A20" s="143">
        <f>EDATE(A19,1)</f>
        <v>44378</v>
      </c>
      <c r="B20" s="144">
        <v>3</v>
      </c>
      <c r="C20" s="131">
        <f t="shared" ref="C20:C83" si="10">G19</f>
        <v>2614388.6800000006</v>
      </c>
      <c r="D20" s="145">
        <f t="shared" si="2"/>
        <v>8496.76</v>
      </c>
      <c r="E20" s="145">
        <f t="shared" si="3"/>
        <v>3870.81</v>
      </c>
      <c r="F20" s="145">
        <f t="shared" si="4"/>
        <v>12367.58</v>
      </c>
      <c r="G20" s="145">
        <f t="shared" si="5"/>
        <v>2610517.8700000006</v>
      </c>
      <c r="J20" s="199">
        <f>EDATE(J19,1)</f>
        <v>44378</v>
      </c>
      <c r="K20" s="167">
        <v>3</v>
      </c>
      <c r="L20" s="174">
        <f>P19</f>
        <v>3688872.4102447666</v>
      </c>
      <c r="M20" s="200">
        <f t="shared" si="6"/>
        <v>11988.84</v>
      </c>
      <c r="N20" s="200">
        <f t="shared" si="7"/>
        <v>5461.67</v>
      </c>
      <c r="O20" s="200">
        <f t="shared" si="8"/>
        <v>17450.509999999998</v>
      </c>
      <c r="P20" s="200">
        <f t="shared" si="9"/>
        <v>3683410.7402447667</v>
      </c>
      <c r="Q20" s="154"/>
      <c r="R20" s="154"/>
    </row>
    <row r="21" spans="1:18" x14ac:dyDescent="0.25">
      <c r="A21" s="143">
        <f t="shared" ref="A21:A84" si="11">EDATE(A20,1)</f>
        <v>44409</v>
      </c>
      <c r="B21" s="144">
        <v>4</v>
      </c>
      <c r="C21" s="131">
        <f t="shared" si="10"/>
        <v>2610517.8700000006</v>
      </c>
      <c r="D21" s="145">
        <f t="shared" si="2"/>
        <v>8484.18</v>
      </c>
      <c r="E21" s="145">
        <f t="shared" si="3"/>
        <v>3883.39</v>
      </c>
      <c r="F21" s="145">
        <f t="shared" si="4"/>
        <v>12367.58</v>
      </c>
      <c r="G21" s="145">
        <f t="shared" si="5"/>
        <v>2606634.4800000004</v>
      </c>
      <c r="J21" s="199">
        <f t="shared" ref="J21:J84" si="12">EDATE(J20,1)</f>
        <v>44409</v>
      </c>
      <c r="K21" s="167">
        <v>4</v>
      </c>
      <c r="L21" s="174">
        <f t="shared" ref="L21:L84" si="13">P20</f>
        <v>3683410.7402447667</v>
      </c>
      <c r="M21" s="200">
        <f t="shared" si="6"/>
        <v>11971.08</v>
      </c>
      <c r="N21" s="200">
        <f t="shared" si="7"/>
        <v>5479.43</v>
      </c>
      <c r="O21" s="200">
        <f t="shared" si="8"/>
        <v>17450.509999999998</v>
      </c>
      <c r="P21" s="200">
        <f t="shared" si="9"/>
        <v>3677931.3102447665</v>
      </c>
      <c r="Q21" s="154"/>
      <c r="R21" s="154"/>
    </row>
    <row r="22" spans="1:18" x14ac:dyDescent="0.25">
      <c r="A22" s="143">
        <f t="shared" si="11"/>
        <v>44440</v>
      </c>
      <c r="B22" s="144">
        <v>5</v>
      </c>
      <c r="C22" s="131">
        <f t="shared" si="10"/>
        <v>2606634.4800000004</v>
      </c>
      <c r="D22" s="145">
        <f t="shared" si="2"/>
        <v>8471.56</v>
      </c>
      <c r="E22" s="145">
        <f t="shared" si="3"/>
        <v>3896.02</v>
      </c>
      <c r="F22" s="145">
        <f t="shared" si="4"/>
        <v>12367.58</v>
      </c>
      <c r="G22" s="145">
        <f t="shared" si="5"/>
        <v>2602738.4600000004</v>
      </c>
      <c r="J22" s="199">
        <f t="shared" si="12"/>
        <v>44440</v>
      </c>
      <c r="K22" s="167">
        <v>5</v>
      </c>
      <c r="L22" s="174">
        <f t="shared" si="13"/>
        <v>3677931.3102447665</v>
      </c>
      <c r="M22" s="200">
        <f t="shared" si="6"/>
        <v>11953.28</v>
      </c>
      <c r="N22" s="200">
        <f t="shared" si="7"/>
        <v>5497.23</v>
      </c>
      <c r="O22" s="200">
        <f t="shared" si="8"/>
        <v>17450.509999999998</v>
      </c>
      <c r="P22" s="200">
        <f t="shared" si="9"/>
        <v>3672434.0802447665</v>
      </c>
      <c r="Q22" s="154"/>
      <c r="R22" s="154"/>
    </row>
    <row r="23" spans="1:18" x14ac:dyDescent="0.25">
      <c r="A23" s="143">
        <f t="shared" si="11"/>
        <v>44470</v>
      </c>
      <c r="B23" s="144">
        <v>6</v>
      </c>
      <c r="C23" s="131">
        <f t="shared" si="10"/>
        <v>2602738.4600000004</v>
      </c>
      <c r="D23" s="145">
        <f t="shared" si="2"/>
        <v>8458.9</v>
      </c>
      <c r="E23" s="145">
        <f t="shared" si="3"/>
        <v>3908.68</v>
      </c>
      <c r="F23" s="145">
        <f t="shared" si="4"/>
        <v>12367.58</v>
      </c>
      <c r="G23" s="145">
        <f t="shared" si="5"/>
        <v>2598829.7800000003</v>
      </c>
      <c r="J23" s="199">
        <f t="shared" si="12"/>
        <v>44470</v>
      </c>
      <c r="K23" s="167">
        <v>6</v>
      </c>
      <c r="L23" s="174">
        <f t="shared" si="13"/>
        <v>3672434.0802447665</v>
      </c>
      <c r="M23" s="200">
        <f t="shared" si="6"/>
        <v>11935.41</v>
      </c>
      <c r="N23" s="200">
        <f t="shared" si="7"/>
        <v>5515.1</v>
      </c>
      <c r="O23" s="200">
        <f t="shared" si="8"/>
        <v>17450.509999999998</v>
      </c>
      <c r="P23" s="200">
        <f t="shared" si="9"/>
        <v>3666918.9802447665</v>
      </c>
      <c r="Q23" s="154"/>
      <c r="R23" s="154"/>
    </row>
    <row r="24" spans="1:18" x14ac:dyDescent="0.25">
      <c r="A24" s="143">
        <f t="shared" si="11"/>
        <v>44501</v>
      </c>
      <c r="B24" s="144">
        <v>7</v>
      </c>
      <c r="C24" s="131">
        <f t="shared" si="10"/>
        <v>2598829.7800000003</v>
      </c>
      <c r="D24" s="145">
        <f t="shared" si="2"/>
        <v>8446.2000000000007</v>
      </c>
      <c r="E24" s="145">
        <f t="shared" si="3"/>
        <v>3921.38</v>
      </c>
      <c r="F24" s="145">
        <f t="shared" si="4"/>
        <v>12367.58</v>
      </c>
      <c r="G24" s="145">
        <f t="shared" si="5"/>
        <v>2594908.4000000004</v>
      </c>
      <c r="J24" s="199">
        <f t="shared" si="12"/>
        <v>44501</v>
      </c>
      <c r="K24" s="167">
        <v>7</v>
      </c>
      <c r="L24" s="174">
        <f t="shared" si="13"/>
        <v>3666918.9802447665</v>
      </c>
      <c r="M24" s="200">
        <f t="shared" si="6"/>
        <v>11917.49</v>
      </c>
      <c r="N24" s="200">
        <f t="shared" si="7"/>
        <v>5533.02</v>
      </c>
      <c r="O24" s="200">
        <f t="shared" si="8"/>
        <v>17450.509999999998</v>
      </c>
      <c r="P24" s="200">
        <f t="shared" si="9"/>
        <v>3661385.9602447664</v>
      </c>
      <c r="Q24" s="154"/>
      <c r="R24" s="154"/>
    </row>
    <row r="25" spans="1:18" x14ac:dyDescent="0.25">
      <c r="A25" s="143">
        <f>EDATE(A24,1)</f>
        <v>44531</v>
      </c>
      <c r="B25" s="144">
        <v>8</v>
      </c>
      <c r="C25" s="131">
        <f t="shared" si="10"/>
        <v>2594908.4000000004</v>
      </c>
      <c r="D25" s="145">
        <f t="shared" si="2"/>
        <v>8433.4500000000007</v>
      </c>
      <c r="E25" s="145">
        <f t="shared" si="3"/>
        <v>3934.13</v>
      </c>
      <c r="F25" s="145">
        <f t="shared" si="4"/>
        <v>12367.58</v>
      </c>
      <c r="G25" s="145">
        <f t="shared" si="5"/>
        <v>2590974.2700000005</v>
      </c>
      <c r="J25" s="199">
        <f>EDATE(J24,1)</f>
        <v>44531</v>
      </c>
      <c r="K25" s="167">
        <v>8</v>
      </c>
      <c r="L25" s="174">
        <f t="shared" si="13"/>
        <v>3661385.9602447664</v>
      </c>
      <c r="M25" s="200">
        <f t="shared" si="6"/>
        <v>11899.5</v>
      </c>
      <c r="N25" s="200">
        <f t="shared" si="7"/>
        <v>5551.01</v>
      </c>
      <c r="O25" s="200">
        <f t="shared" si="8"/>
        <v>17450.509999999998</v>
      </c>
      <c r="P25" s="200">
        <f t="shared" si="9"/>
        <v>3655834.9502447667</v>
      </c>
      <c r="Q25" s="154"/>
      <c r="R25" s="154"/>
    </row>
    <row r="26" spans="1:18" x14ac:dyDescent="0.25">
      <c r="A26" s="143">
        <f t="shared" si="11"/>
        <v>44562</v>
      </c>
      <c r="B26" s="144">
        <v>9</v>
      </c>
      <c r="C26" s="131">
        <f t="shared" si="10"/>
        <v>2590974.2700000005</v>
      </c>
      <c r="D26" s="145">
        <f t="shared" si="2"/>
        <v>8420.67</v>
      </c>
      <c r="E26" s="145">
        <f t="shared" si="3"/>
        <v>3946.91</v>
      </c>
      <c r="F26" s="145">
        <f t="shared" si="4"/>
        <v>12367.58</v>
      </c>
      <c r="G26" s="145">
        <f t="shared" si="5"/>
        <v>2587027.3600000003</v>
      </c>
      <c r="J26" s="199">
        <f t="shared" si="12"/>
        <v>44562</v>
      </c>
      <c r="K26" s="167">
        <v>9</v>
      </c>
      <c r="L26" s="174">
        <f t="shared" si="13"/>
        <v>3655834.9502447667</v>
      </c>
      <c r="M26" s="200">
        <f t="shared" si="6"/>
        <v>11881.46</v>
      </c>
      <c r="N26" s="200">
        <f t="shared" si="7"/>
        <v>5569.05</v>
      </c>
      <c r="O26" s="200">
        <f t="shared" si="8"/>
        <v>17450.509999999998</v>
      </c>
      <c r="P26" s="200">
        <f t="shared" si="9"/>
        <v>3650265.9002447668</v>
      </c>
      <c r="Q26" s="154"/>
      <c r="R26" s="154"/>
    </row>
    <row r="27" spans="1:18" x14ac:dyDescent="0.25">
      <c r="A27" s="143">
        <f t="shared" si="11"/>
        <v>44593</v>
      </c>
      <c r="B27" s="144">
        <v>10</v>
      </c>
      <c r="C27" s="131">
        <f t="shared" si="10"/>
        <v>2587027.3600000003</v>
      </c>
      <c r="D27" s="145">
        <f t="shared" si="2"/>
        <v>8407.84</v>
      </c>
      <c r="E27" s="145">
        <f t="shared" si="3"/>
        <v>3959.74</v>
      </c>
      <c r="F27" s="145">
        <f t="shared" si="4"/>
        <v>12367.58</v>
      </c>
      <c r="G27" s="145">
        <f t="shared" si="5"/>
        <v>2583067.62</v>
      </c>
      <c r="J27" s="199">
        <f t="shared" si="12"/>
        <v>44593</v>
      </c>
      <c r="K27" s="167">
        <v>10</v>
      </c>
      <c r="L27" s="174">
        <f t="shared" si="13"/>
        <v>3650265.9002447668</v>
      </c>
      <c r="M27" s="200">
        <f t="shared" si="6"/>
        <v>11863.36</v>
      </c>
      <c r="N27" s="200">
        <f t="shared" si="7"/>
        <v>5587.15</v>
      </c>
      <c r="O27" s="200">
        <f t="shared" si="8"/>
        <v>17450.509999999998</v>
      </c>
      <c r="P27" s="200">
        <f t="shared" si="9"/>
        <v>3644678.7502447669</v>
      </c>
    </row>
    <row r="28" spans="1:18" x14ac:dyDescent="0.25">
      <c r="A28" s="143">
        <f t="shared" si="11"/>
        <v>44621</v>
      </c>
      <c r="B28" s="144">
        <v>11</v>
      </c>
      <c r="C28" s="131">
        <f t="shared" si="10"/>
        <v>2583067.62</v>
      </c>
      <c r="D28" s="145">
        <f t="shared" si="2"/>
        <v>8394.9699999999993</v>
      </c>
      <c r="E28" s="145">
        <f t="shared" si="3"/>
        <v>3972.61</v>
      </c>
      <c r="F28" s="145">
        <f t="shared" si="4"/>
        <v>12367.58</v>
      </c>
      <c r="G28" s="145">
        <f t="shared" si="5"/>
        <v>2579095.0100000002</v>
      </c>
      <c r="J28" s="199">
        <f t="shared" si="12"/>
        <v>44621</v>
      </c>
      <c r="K28" s="167">
        <v>11</v>
      </c>
      <c r="L28" s="174">
        <f t="shared" si="13"/>
        <v>3644678.7502447669</v>
      </c>
      <c r="M28" s="200">
        <f t="shared" si="6"/>
        <v>11845.21</v>
      </c>
      <c r="N28" s="200">
        <f t="shared" si="7"/>
        <v>5605.3</v>
      </c>
      <c r="O28" s="200">
        <f t="shared" si="8"/>
        <v>17450.509999999998</v>
      </c>
      <c r="P28" s="200">
        <f t="shared" si="9"/>
        <v>3639073.4502447671</v>
      </c>
    </row>
    <row r="29" spans="1:18" x14ac:dyDescent="0.25">
      <c r="A29" s="143">
        <f t="shared" si="11"/>
        <v>44652</v>
      </c>
      <c r="B29" s="144">
        <v>12</v>
      </c>
      <c r="C29" s="131">
        <f t="shared" si="10"/>
        <v>2579095.0100000002</v>
      </c>
      <c r="D29" s="145">
        <f t="shared" si="2"/>
        <v>8382.06</v>
      </c>
      <c r="E29" s="145">
        <f t="shared" si="3"/>
        <v>3985.52</v>
      </c>
      <c r="F29" s="145">
        <f t="shared" si="4"/>
        <v>12367.58</v>
      </c>
      <c r="G29" s="145">
        <f t="shared" si="5"/>
        <v>2575109.4900000002</v>
      </c>
      <c r="J29" s="199">
        <f t="shared" si="12"/>
        <v>44652</v>
      </c>
      <c r="K29" s="167">
        <v>12</v>
      </c>
      <c r="L29" s="174">
        <f t="shared" si="13"/>
        <v>3639073.4502447671</v>
      </c>
      <c r="M29" s="200">
        <f t="shared" si="6"/>
        <v>11826.99</v>
      </c>
      <c r="N29" s="200">
        <f t="shared" si="7"/>
        <v>5623.52</v>
      </c>
      <c r="O29" s="200">
        <f t="shared" si="8"/>
        <v>17450.509999999998</v>
      </c>
      <c r="P29" s="200">
        <f t="shared" si="9"/>
        <v>3633449.9302447671</v>
      </c>
    </row>
    <row r="30" spans="1:18" x14ac:dyDescent="0.25">
      <c r="A30" s="143">
        <f t="shared" si="11"/>
        <v>44682</v>
      </c>
      <c r="B30" s="144">
        <v>13</v>
      </c>
      <c r="C30" s="131">
        <f t="shared" si="10"/>
        <v>2575109.4900000002</v>
      </c>
      <c r="D30" s="145">
        <f t="shared" si="2"/>
        <v>8369.11</v>
      </c>
      <c r="E30" s="145">
        <f t="shared" si="3"/>
        <v>3998.47</v>
      </c>
      <c r="F30" s="145">
        <f t="shared" si="4"/>
        <v>12367.58</v>
      </c>
      <c r="G30" s="145">
        <f t="shared" si="5"/>
        <v>2571111.02</v>
      </c>
      <c r="J30" s="199">
        <f t="shared" si="12"/>
        <v>44682</v>
      </c>
      <c r="K30" s="167">
        <v>13</v>
      </c>
      <c r="L30" s="174">
        <f t="shared" si="13"/>
        <v>3633449.9302447671</v>
      </c>
      <c r="M30" s="200">
        <f t="shared" si="6"/>
        <v>11808.71</v>
      </c>
      <c r="N30" s="200">
        <f t="shared" si="7"/>
        <v>5641.8</v>
      </c>
      <c r="O30" s="200">
        <f t="shared" si="8"/>
        <v>17450.509999999998</v>
      </c>
      <c r="P30" s="200">
        <f t="shared" si="9"/>
        <v>3627808.1302447673</v>
      </c>
    </row>
    <row r="31" spans="1:18" x14ac:dyDescent="0.25">
      <c r="A31" s="143">
        <f t="shared" si="11"/>
        <v>44713</v>
      </c>
      <c r="B31" s="144">
        <v>14</v>
      </c>
      <c r="C31" s="131">
        <f t="shared" si="10"/>
        <v>2571111.02</v>
      </c>
      <c r="D31" s="145">
        <f t="shared" si="2"/>
        <v>8356.11</v>
      </c>
      <c r="E31" s="145">
        <f t="shared" si="3"/>
        <v>4011.47</v>
      </c>
      <c r="F31" s="145">
        <f t="shared" si="4"/>
        <v>12367.58</v>
      </c>
      <c r="G31" s="145">
        <f t="shared" si="5"/>
        <v>2567099.5499999998</v>
      </c>
      <c r="J31" s="199">
        <f t="shared" si="12"/>
        <v>44713</v>
      </c>
      <c r="K31" s="167">
        <v>14</v>
      </c>
      <c r="L31" s="174">
        <f t="shared" si="13"/>
        <v>3627808.1302447673</v>
      </c>
      <c r="M31" s="200">
        <f t="shared" si="6"/>
        <v>11790.38</v>
      </c>
      <c r="N31" s="200">
        <f t="shared" si="7"/>
        <v>5660.13</v>
      </c>
      <c r="O31" s="200">
        <f t="shared" si="8"/>
        <v>17450.509999999998</v>
      </c>
      <c r="P31" s="200">
        <f t="shared" si="9"/>
        <v>3622148.0002447674</v>
      </c>
    </row>
    <row r="32" spans="1:18" x14ac:dyDescent="0.25">
      <c r="A32" s="143">
        <f t="shared" si="11"/>
        <v>44743</v>
      </c>
      <c r="B32" s="144">
        <v>15</v>
      </c>
      <c r="C32" s="131">
        <f t="shared" si="10"/>
        <v>2567099.5499999998</v>
      </c>
      <c r="D32" s="145">
        <f t="shared" si="2"/>
        <v>8343.07</v>
      </c>
      <c r="E32" s="145">
        <f t="shared" si="3"/>
        <v>4024.5</v>
      </c>
      <c r="F32" s="145">
        <f t="shared" si="4"/>
        <v>12367.58</v>
      </c>
      <c r="G32" s="145">
        <f t="shared" si="5"/>
        <v>2563075.0499999998</v>
      </c>
      <c r="J32" s="199">
        <f t="shared" si="12"/>
        <v>44743</v>
      </c>
      <c r="K32" s="167">
        <v>15</v>
      </c>
      <c r="L32" s="174">
        <f t="shared" si="13"/>
        <v>3622148.0002447674</v>
      </c>
      <c r="M32" s="200">
        <f t="shared" si="6"/>
        <v>11771.98</v>
      </c>
      <c r="N32" s="200">
        <f t="shared" si="7"/>
        <v>5678.53</v>
      </c>
      <c r="O32" s="200">
        <f t="shared" si="8"/>
        <v>17450.509999999998</v>
      </c>
      <c r="P32" s="200">
        <f t="shared" si="9"/>
        <v>3616469.4702447676</v>
      </c>
    </row>
    <row r="33" spans="1:16" x14ac:dyDescent="0.25">
      <c r="A33" s="143">
        <f t="shared" si="11"/>
        <v>44774</v>
      </c>
      <c r="B33" s="144">
        <v>16</v>
      </c>
      <c r="C33" s="131">
        <f t="shared" si="10"/>
        <v>2563075.0499999998</v>
      </c>
      <c r="D33" s="145">
        <f t="shared" si="2"/>
        <v>8329.99</v>
      </c>
      <c r="E33" s="145">
        <f t="shared" si="3"/>
        <v>4037.58</v>
      </c>
      <c r="F33" s="145">
        <f t="shared" si="4"/>
        <v>12367.58</v>
      </c>
      <c r="G33" s="145">
        <f t="shared" si="5"/>
        <v>2559037.4699999997</v>
      </c>
      <c r="J33" s="199">
        <f t="shared" si="12"/>
        <v>44774</v>
      </c>
      <c r="K33" s="167">
        <v>16</v>
      </c>
      <c r="L33" s="174">
        <f t="shared" si="13"/>
        <v>3616469.4702447676</v>
      </c>
      <c r="M33" s="200">
        <f t="shared" si="6"/>
        <v>11753.53</v>
      </c>
      <c r="N33" s="200">
        <f t="shared" si="7"/>
        <v>5696.98</v>
      </c>
      <c r="O33" s="200">
        <f t="shared" si="8"/>
        <v>17450.509999999998</v>
      </c>
      <c r="P33" s="200">
        <f t="shared" si="9"/>
        <v>3610772.4902447676</v>
      </c>
    </row>
    <row r="34" spans="1:16" x14ac:dyDescent="0.25">
      <c r="A34" s="143">
        <f t="shared" si="11"/>
        <v>44805</v>
      </c>
      <c r="B34" s="144">
        <v>17</v>
      </c>
      <c r="C34" s="131">
        <f t="shared" si="10"/>
        <v>2559037.4699999997</v>
      </c>
      <c r="D34" s="145">
        <f t="shared" si="2"/>
        <v>8316.8700000000008</v>
      </c>
      <c r="E34" s="145">
        <f t="shared" si="3"/>
        <v>4050.71</v>
      </c>
      <c r="F34" s="145">
        <f t="shared" si="4"/>
        <v>12367.58</v>
      </c>
      <c r="G34" s="145">
        <f t="shared" si="5"/>
        <v>2554986.7599999998</v>
      </c>
      <c r="J34" s="199">
        <f t="shared" si="12"/>
        <v>44805</v>
      </c>
      <c r="K34" s="167">
        <v>17</v>
      </c>
      <c r="L34" s="174">
        <f t="shared" si="13"/>
        <v>3610772.4902447676</v>
      </c>
      <c r="M34" s="200">
        <f t="shared" si="6"/>
        <v>11735.01</v>
      </c>
      <c r="N34" s="200">
        <f t="shared" si="7"/>
        <v>5715.5</v>
      </c>
      <c r="O34" s="200">
        <f t="shared" si="8"/>
        <v>17450.509999999998</v>
      </c>
      <c r="P34" s="200">
        <f t="shared" si="9"/>
        <v>3605056.9902447676</v>
      </c>
    </row>
    <row r="35" spans="1:16" x14ac:dyDescent="0.25">
      <c r="A35" s="143">
        <f t="shared" si="11"/>
        <v>44835</v>
      </c>
      <c r="B35" s="144">
        <v>18</v>
      </c>
      <c r="C35" s="131">
        <f t="shared" si="10"/>
        <v>2554986.7599999998</v>
      </c>
      <c r="D35" s="145">
        <f t="shared" si="2"/>
        <v>8303.7099999999991</v>
      </c>
      <c r="E35" s="145">
        <f t="shared" si="3"/>
        <v>4063.87</v>
      </c>
      <c r="F35" s="145">
        <f t="shared" si="4"/>
        <v>12367.58</v>
      </c>
      <c r="G35" s="145">
        <f t="shared" si="5"/>
        <v>2550922.8899999997</v>
      </c>
      <c r="J35" s="199">
        <f t="shared" si="12"/>
        <v>44835</v>
      </c>
      <c r="K35" s="167">
        <v>18</v>
      </c>
      <c r="L35" s="174">
        <f t="shared" si="13"/>
        <v>3605056.9902447676</v>
      </c>
      <c r="M35" s="200">
        <f t="shared" si="6"/>
        <v>11716.44</v>
      </c>
      <c r="N35" s="200">
        <f t="shared" si="7"/>
        <v>5734.07</v>
      </c>
      <c r="O35" s="200">
        <f t="shared" si="8"/>
        <v>17450.509999999998</v>
      </c>
      <c r="P35" s="200">
        <f t="shared" si="9"/>
        <v>3599322.9202447678</v>
      </c>
    </row>
    <row r="36" spans="1:16" x14ac:dyDescent="0.25">
      <c r="A36" s="143">
        <f t="shared" si="11"/>
        <v>44866</v>
      </c>
      <c r="B36" s="144">
        <v>19</v>
      </c>
      <c r="C36" s="131">
        <f t="shared" si="10"/>
        <v>2550922.8899999997</v>
      </c>
      <c r="D36" s="145">
        <f t="shared" si="2"/>
        <v>8290.5</v>
      </c>
      <c r="E36" s="145">
        <f t="shared" si="3"/>
        <v>4077.08</v>
      </c>
      <c r="F36" s="145">
        <f t="shared" si="4"/>
        <v>12367.58</v>
      </c>
      <c r="G36" s="145">
        <f t="shared" si="5"/>
        <v>2546845.8099999996</v>
      </c>
      <c r="J36" s="199">
        <f t="shared" si="12"/>
        <v>44866</v>
      </c>
      <c r="K36" s="167">
        <v>19</v>
      </c>
      <c r="L36" s="174">
        <f t="shared" si="13"/>
        <v>3599322.9202447678</v>
      </c>
      <c r="M36" s="200">
        <f t="shared" si="6"/>
        <v>11697.8</v>
      </c>
      <c r="N36" s="200">
        <f t="shared" si="7"/>
        <v>5752.71</v>
      </c>
      <c r="O36" s="200">
        <f t="shared" si="8"/>
        <v>17450.509999999998</v>
      </c>
      <c r="P36" s="200">
        <f t="shared" si="9"/>
        <v>3593570.2102447678</v>
      </c>
    </row>
    <row r="37" spans="1:16" x14ac:dyDescent="0.25">
      <c r="A37" s="143">
        <f t="shared" si="11"/>
        <v>44896</v>
      </c>
      <c r="B37" s="144">
        <v>20</v>
      </c>
      <c r="C37" s="131">
        <f t="shared" si="10"/>
        <v>2546845.8099999996</v>
      </c>
      <c r="D37" s="145">
        <f t="shared" si="2"/>
        <v>8277.25</v>
      </c>
      <c r="E37" s="145">
        <f t="shared" si="3"/>
        <v>4090.33</v>
      </c>
      <c r="F37" s="145">
        <f t="shared" si="4"/>
        <v>12367.58</v>
      </c>
      <c r="G37" s="145">
        <f t="shared" si="5"/>
        <v>2542755.4799999995</v>
      </c>
      <c r="J37" s="199">
        <f t="shared" si="12"/>
        <v>44896</v>
      </c>
      <c r="K37" s="167">
        <v>20</v>
      </c>
      <c r="L37" s="174">
        <f t="shared" si="13"/>
        <v>3593570.2102447678</v>
      </c>
      <c r="M37" s="200">
        <f t="shared" si="6"/>
        <v>11679.1</v>
      </c>
      <c r="N37" s="200">
        <f t="shared" si="7"/>
        <v>5771.41</v>
      </c>
      <c r="O37" s="200">
        <f t="shared" si="8"/>
        <v>17450.509999999998</v>
      </c>
      <c r="P37" s="200">
        <f t="shared" si="9"/>
        <v>3587798.8002447677</v>
      </c>
    </row>
    <row r="38" spans="1:16" x14ac:dyDescent="0.25">
      <c r="A38" s="143">
        <f t="shared" si="11"/>
        <v>44927</v>
      </c>
      <c r="B38" s="144">
        <v>21</v>
      </c>
      <c r="C38" s="131">
        <f t="shared" si="10"/>
        <v>2542755.4799999995</v>
      </c>
      <c r="D38" s="145">
        <f t="shared" si="2"/>
        <v>8263.9599999999991</v>
      </c>
      <c r="E38" s="145">
        <f t="shared" si="3"/>
        <v>4103.62</v>
      </c>
      <c r="F38" s="145">
        <f t="shared" si="4"/>
        <v>12367.58</v>
      </c>
      <c r="G38" s="145">
        <f t="shared" si="5"/>
        <v>2538651.8599999994</v>
      </c>
      <c r="J38" s="199">
        <f t="shared" si="12"/>
        <v>44927</v>
      </c>
      <c r="K38" s="167">
        <v>21</v>
      </c>
      <c r="L38" s="174">
        <f t="shared" si="13"/>
        <v>3587798.8002447677</v>
      </c>
      <c r="M38" s="200">
        <f t="shared" si="6"/>
        <v>11660.35</v>
      </c>
      <c r="N38" s="200">
        <f t="shared" si="7"/>
        <v>5790.16</v>
      </c>
      <c r="O38" s="200">
        <f t="shared" si="8"/>
        <v>17450.509999999998</v>
      </c>
      <c r="P38" s="200">
        <f t="shared" si="9"/>
        <v>3582008.6402447675</v>
      </c>
    </row>
    <row r="39" spans="1:16" x14ac:dyDescent="0.25">
      <c r="A39" s="143">
        <f t="shared" si="11"/>
        <v>44958</v>
      </c>
      <c r="B39" s="144">
        <v>22</v>
      </c>
      <c r="C39" s="131">
        <f t="shared" si="10"/>
        <v>2538651.8599999994</v>
      </c>
      <c r="D39" s="145">
        <f t="shared" si="2"/>
        <v>8250.6200000000008</v>
      </c>
      <c r="E39" s="145">
        <f t="shared" si="3"/>
        <v>4116.96</v>
      </c>
      <c r="F39" s="145">
        <f t="shared" si="4"/>
        <v>12367.58</v>
      </c>
      <c r="G39" s="145">
        <f t="shared" si="5"/>
        <v>2534534.8999999994</v>
      </c>
      <c r="J39" s="199">
        <f t="shared" si="12"/>
        <v>44958</v>
      </c>
      <c r="K39" s="167">
        <v>22</v>
      </c>
      <c r="L39" s="174">
        <f t="shared" si="13"/>
        <v>3582008.6402447675</v>
      </c>
      <c r="M39" s="200">
        <f t="shared" si="6"/>
        <v>11641.53</v>
      </c>
      <c r="N39" s="200">
        <f t="shared" si="7"/>
        <v>5808.98</v>
      </c>
      <c r="O39" s="200">
        <f t="shared" si="8"/>
        <v>17450.509999999998</v>
      </c>
      <c r="P39" s="200">
        <f t="shared" si="9"/>
        <v>3576199.6602447676</v>
      </c>
    </row>
    <row r="40" spans="1:16" x14ac:dyDescent="0.25">
      <c r="A40" s="143">
        <f t="shared" si="11"/>
        <v>44986</v>
      </c>
      <c r="B40" s="144">
        <v>23</v>
      </c>
      <c r="C40" s="131">
        <f t="shared" si="10"/>
        <v>2534534.8999999994</v>
      </c>
      <c r="D40" s="145">
        <f t="shared" si="2"/>
        <v>8237.24</v>
      </c>
      <c r="E40" s="145">
        <f t="shared" si="3"/>
        <v>4130.34</v>
      </c>
      <c r="F40" s="145">
        <f t="shared" si="4"/>
        <v>12367.58</v>
      </c>
      <c r="G40" s="145">
        <f t="shared" si="5"/>
        <v>2530404.5599999996</v>
      </c>
      <c r="J40" s="199">
        <f t="shared" si="12"/>
        <v>44986</v>
      </c>
      <c r="K40" s="167">
        <v>23</v>
      </c>
      <c r="L40" s="174">
        <f t="shared" si="13"/>
        <v>3576199.6602447676</v>
      </c>
      <c r="M40" s="200">
        <f t="shared" si="6"/>
        <v>11622.65</v>
      </c>
      <c r="N40" s="200">
        <f t="shared" si="7"/>
        <v>5827.86</v>
      </c>
      <c r="O40" s="200">
        <f t="shared" si="8"/>
        <v>17450.509999999998</v>
      </c>
      <c r="P40" s="200">
        <f t="shared" si="9"/>
        <v>3570371.8002447677</v>
      </c>
    </row>
    <row r="41" spans="1:16" x14ac:dyDescent="0.25">
      <c r="A41" s="143">
        <f t="shared" si="11"/>
        <v>45017</v>
      </c>
      <c r="B41" s="144">
        <v>24</v>
      </c>
      <c r="C41" s="131">
        <f t="shared" si="10"/>
        <v>2530404.5599999996</v>
      </c>
      <c r="D41" s="145">
        <f t="shared" si="2"/>
        <v>8223.81</v>
      </c>
      <c r="E41" s="145">
        <f t="shared" si="3"/>
        <v>4143.76</v>
      </c>
      <c r="F41" s="145">
        <f t="shared" si="4"/>
        <v>12367.58</v>
      </c>
      <c r="G41" s="145">
        <f t="shared" si="5"/>
        <v>2526260.7999999998</v>
      </c>
      <c r="J41" s="199">
        <f t="shared" si="12"/>
        <v>45017</v>
      </c>
      <c r="K41" s="167">
        <v>24</v>
      </c>
      <c r="L41" s="174">
        <f t="shared" si="13"/>
        <v>3570371.8002447677</v>
      </c>
      <c r="M41" s="200">
        <f t="shared" si="6"/>
        <v>11603.71</v>
      </c>
      <c r="N41" s="200">
        <f t="shared" si="7"/>
        <v>5846.8</v>
      </c>
      <c r="O41" s="200">
        <f t="shared" si="8"/>
        <v>17450.509999999998</v>
      </c>
      <c r="P41" s="200">
        <f t="shared" si="9"/>
        <v>3564525.0002447679</v>
      </c>
    </row>
    <row r="42" spans="1:16" x14ac:dyDescent="0.25">
      <c r="A42" s="143">
        <f t="shared" si="11"/>
        <v>45047</v>
      </c>
      <c r="B42" s="144">
        <v>25</v>
      </c>
      <c r="C42" s="131">
        <f t="shared" si="10"/>
        <v>2526260.7999999998</v>
      </c>
      <c r="D42" s="145">
        <f t="shared" si="2"/>
        <v>8210.35</v>
      </c>
      <c r="E42" s="145">
        <f t="shared" si="3"/>
        <v>4157.2299999999996</v>
      </c>
      <c r="F42" s="145">
        <f t="shared" si="4"/>
        <v>12367.58</v>
      </c>
      <c r="G42" s="145">
        <f t="shared" si="5"/>
        <v>2522103.5699999998</v>
      </c>
      <c r="J42" s="199">
        <f t="shared" si="12"/>
        <v>45047</v>
      </c>
      <c r="K42" s="167">
        <v>25</v>
      </c>
      <c r="L42" s="174">
        <f t="shared" si="13"/>
        <v>3564525.0002447679</v>
      </c>
      <c r="M42" s="200">
        <f t="shared" si="6"/>
        <v>11584.71</v>
      </c>
      <c r="N42" s="200">
        <f t="shared" si="7"/>
        <v>5865.8</v>
      </c>
      <c r="O42" s="200">
        <f t="shared" si="8"/>
        <v>17450.509999999998</v>
      </c>
      <c r="P42" s="200">
        <f t="shared" si="9"/>
        <v>3558659.2002447681</v>
      </c>
    </row>
    <row r="43" spans="1:16" x14ac:dyDescent="0.25">
      <c r="A43" s="143">
        <f t="shared" si="11"/>
        <v>45078</v>
      </c>
      <c r="B43" s="144">
        <v>26</v>
      </c>
      <c r="C43" s="131">
        <f t="shared" si="10"/>
        <v>2522103.5699999998</v>
      </c>
      <c r="D43" s="145">
        <f t="shared" si="2"/>
        <v>8196.84</v>
      </c>
      <c r="E43" s="145">
        <f t="shared" si="3"/>
        <v>4170.74</v>
      </c>
      <c r="F43" s="145">
        <f t="shared" si="4"/>
        <v>12367.58</v>
      </c>
      <c r="G43" s="145">
        <f t="shared" si="5"/>
        <v>2517932.8299999996</v>
      </c>
      <c r="J43" s="199">
        <f t="shared" si="12"/>
        <v>45078</v>
      </c>
      <c r="K43" s="167">
        <v>26</v>
      </c>
      <c r="L43" s="174">
        <f t="shared" si="13"/>
        <v>3558659.2002447681</v>
      </c>
      <c r="M43" s="200">
        <f t="shared" si="6"/>
        <v>11565.64</v>
      </c>
      <c r="N43" s="200">
        <f t="shared" si="7"/>
        <v>5884.87</v>
      </c>
      <c r="O43" s="200">
        <f t="shared" si="8"/>
        <v>17450.509999999998</v>
      </c>
      <c r="P43" s="200">
        <f t="shared" si="9"/>
        <v>3552774.3302447679</v>
      </c>
    </row>
    <row r="44" spans="1:16" x14ac:dyDescent="0.25">
      <c r="A44" s="143">
        <f t="shared" si="11"/>
        <v>45108</v>
      </c>
      <c r="B44" s="144">
        <v>27</v>
      </c>
      <c r="C44" s="131">
        <f t="shared" si="10"/>
        <v>2517932.8299999996</v>
      </c>
      <c r="D44" s="145">
        <f t="shared" si="2"/>
        <v>8183.28</v>
      </c>
      <c r="E44" s="145">
        <f t="shared" si="3"/>
        <v>4184.3</v>
      </c>
      <c r="F44" s="145">
        <f t="shared" si="4"/>
        <v>12367.58</v>
      </c>
      <c r="G44" s="145">
        <f t="shared" si="5"/>
        <v>2513748.5299999998</v>
      </c>
      <c r="J44" s="199">
        <f t="shared" si="12"/>
        <v>45108</v>
      </c>
      <c r="K44" s="167">
        <v>27</v>
      </c>
      <c r="L44" s="174">
        <f t="shared" si="13"/>
        <v>3552774.3302447679</v>
      </c>
      <c r="M44" s="200">
        <f t="shared" si="6"/>
        <v>11546.52</v>
      </c>
      <c r="N44" s="200">
        <f t="shared" si="7"/>
        <v>5903.99</v>
      </c>
      <c r="O44" s="200">
        <f t="shared" si="8"/>
        <v>17450.509999999998</v>
      </c>
      <c r="P44" s="200">
        <f t="shared" si="9"/>
        <v>3546870.3402447677</v>
      </c>
    </row>
    <row r="45" spans="1:16" x14ac:dyDescent="0.25">
      <c r="A45" s="143">
        <f t="shared" si="11"/>
        <v>45139</v>
      </c>
      <c r="B45" s="144">
        <v>28</v>
      </c>
      <c r="C45" s="131">
        <f t="shared" si="10"/>
        <v>2513748.5299999998</v>
      </c>
      <c r="D45" s="145">
        <f t="shared" si="2"/>
        <v>8169.68</v>
      </c>
      <c r="E45" s="145">
        <f t="shared" si="3"/>
        <v>4197.8900000000003</v>
      </c>
      <c r="F45" s="145">
        <f t="shared" si="4"/>
        <v>12367.58</v>
      </c>
      <c r="G45" s="145">
        <f t="shared" si="5"/>
        <v>2509550.6399999997</v>
      </c>
      <c r="J45" s="199">
        <f t="shared" si="12"/>
        <v>45139</v>
      </c>
      <c r="K45" s="167">
        <v>28</v>
      </c>
      <c r="L45" s="174">
        <f t="shared" si="13"/>
        <v>3546870.3402447677</v>
      </c>
      <c r="M45" s="200">
        <f t="shared" si="6"/>
        <v>11527.33</v>
      </c>
      <c r="N45" s="200">
        <f t="shared" si="7"/>
        <v>5923.18</v>
      </c>
      <c r="O45" s="200">
        <f t="shared" si="8"/>
        <v>17450.509999999998</v>
      </c>
      <c r="P45" s="200">
        <f t="shared" si="9"/>
        <v>3540947.1602447676</v>
      </c>
    </row>
    <row r="46" spans="1:16" x14ac:dyDescent="0.25">
      <c r="A46" s="143">
        <f t="shared" si="11"/>
        <v>45170</v>
      </c>
      <c r="B46" s="144">
        <v>29</v>
      </c>
      <c r="C46" s="131">
        <f t="shared" si="10"/>
        <v>2509550.6399999997</v>
      </c>
      <c r="D46" s="145">
        <f t="shared" si="2"/>
        <v>8156.04</v>
      </c>
      <c r="E46" s="145">
        <f t="shared" si="3"/>
        <v>4211.54</v>
      </c>
      <c r="F46" s="145">
        <f t="shared" si="4"/>
        <v>12367.58</v>
      </c>
      <c r="G46" s="145">
        <f t="shared" si="5"/>
        <v>2505339.0999999996</v>
      </c>
      <c r="J46" s="199">
        <f t="shared" si="12"/>
        <v>45170</v>
      </c>
      <c r="K46" s="167">
        <v>29</v>
      </c>
      <c r="L46" s="174">
        <f t="shared" si="13"/>
        <v>3540947.1602447676</v>
      </c>
      <c r="M46" s="200">
        <f t="shared" si="6"/>
        <v>11508.08</v>
      </c>
      <c r="N46" s="200">
        <f t="shared" si="7"/>
        <v>5942.43</v>
      </c>
      <c r="O46" s="200">
        <f t="shared" si="8"/>
        <v>17450.509999999998</v>
      </c>
      <c r="P46" s="200">
        <f t="shared" si="9"/>
        <v>3535004.7302447674</v>
      </c>
    </row>
    <row r="47" spans="1:16" x14ac:dyDescent="0.25">
      <c r="A47" s="143">
        <f t="shared" si="11"/>
        <v>45200</v>
      </c>
      <c r="B47" s="144">
        <v>30</v>
      </c>
      <c r="C47" s="131">
        <f t="shared" si="10"/>
        <v>2505339.0999999996</v>
      </c>
      <c r="D47" s="145">
        <f t="shared" si="2"/>
        <v>8142.35</v>
      </c>
      <c r="E47" s="145">
        <f t="shared" si="3"/>
        <v>4225.2299999999996</v>
      </c>
      <c r="F47" s="145">
        <f t="shared" si="4"/>
        <v>12367.58</v>
      </c>
      <c r="G47" s="145">
        <f t="shared" si="5"/>
        <v>2501113.8699999996</v>
      </c>
      <c r="J47" s="199">
        <f t="shared" si="12"/>
        <v>45200</v>
      </c>
      <c r="K47" s="167">
        <v>30</v>
      </c>
      <c r="L47" s="174">
        <f t="shared" si="13"/>
        <v>3535004.7302447674</v>
      </c>
      <c r="M47" s="200">
        <f t="shared" si="6"/>
        <v>11488.77</v>
      </c>
      <c r="N47" s="200">
        <f t="shared" si="7"/>
        <v>5961.74</v>
      </c>
      <c r="O47" s="200">
        <f t="shared" si="8"/>
        <v>17450.509999999998</v>
      </c>
      <c r="P47" s="200">
        <f t="shared" si="9"/>
        <v>3529042.9902447672</v>
      </c>
    </row>
    <row r="48" spans="1:16" x14ac:dyDescent="0.25">
      <c r="A48" s="143">
        <f t="shared" si="11"/>
        <v>45231</v>
      </c>
      <c r="B48" s="144">
        <v>31</v>
      </c>
      <c r="C48" s="131">
        <f t="shared" si="10"/>
        <v>2501113.8699999996</v>
      </c>
      <c r="D48" s="145">
        <f t="shared" si="2"/>
        <v>8128.62</v>
      </c>
      <c r="E48" s="145">
        <f t="shared" si="3"/>
        <v>4238.96</v>
      </c>
      <c r="F48" s="145">
        <f t="shared" si="4"/>
        <v>12367.58</v>
      </c>
      <c r="G48" s="145">
        <f t="shared" si="5"/>
        <v>2496874.9099999997</v>
      </c>
      <c r="J48" s="199">
        <f t="shared" si="12"/>
        <v>45231</v>
      </c>
      <c r="K48" s="167">
        <v>31</v>
      </c>
      <c r="L48" s="174">
        <f t="shared" si="13"/>
        <v>3529042.9902447672</v>
      </c>
      <c r="M48" s="200">
        <f t="shared" si="6"/>
        <v>11469.39</v>
      </c>
      <c r="N48" s="200">
        <f t="shared" si="7"/>
        <v>5981.12</v>
      </c>
      <c r="O48" s="200">
        <f t="shared" si="8"/>
        <v>17450.509999999998</v>
      </c>
      <c r="P48" s="200">
        <f t="shared" si="9"/>
        <v>3523061.8702447671</v>
      </c>
    </row>
    <row r="49" spans="1:16" x14ac:dyDescent="0.25">
      <c r="A49" s="143">
        <f t="shared" si="11"/>
        <v>45261</v>
      </c>
      <c r="B49" s="144">
        <v>32</v>
      </c>
      <c r="C49" s="131">
        <f t="shared" si="10"/>
        <v>2496874.9099999997</v>
      </c>
      <c r="D49" s="145">
        <f t="shared" si="2"/>
        <v>8114.84</v>
      </c>
      <c r="E49" s="145">
        <f t="shared" si="3"/>
        <v>4252.7299999999996</v>
      </c>
      <c r="F49" s="145">
        <f t="shared" si="4"/>
        <v>12367.58</v>
      </c>
      <c r="G49" s="145">
        <f t="shared" si="5"/>
        <v>2492622.1799999997</v>
      </c>
      <c r="J49" s="199">
        <f t="shared" si="12"/>
        <v>45261</v>
      </c>
      <c r="K49" s="167">
        <v>32</v>
      </c>
      <c r="L49" s="174">
        <f t="shared" si="13"/>
        <v>3523061.8702447671</v>
      </c>
      <c r="M49" s="200">
        <f t="shared" si="6"/>
        <v>11449.95</v>
      </c>
      <c r="N49" s="200">
        <f t="shared" si="7"/>
        <v>6000.56</v>
      </c>
      <c r="O49" s="200">
        <f t="shared" si="8"/>
        <v>17450.509999999998</v>
      </c>
      <c r="P49" s="200">
        <f t="shared" si="9"/>
        <v>3517061.310244767</v>
      </c>
    </row>
    <row r="50" spans="1:16" x14ac:dyDescent="0.25">
      <c r="A50" s="143">
        <f t="shared" si="11"/>
        <v>45292</v>
      </c>
      <c r="B50" s="144">
        <v>33</v>
      </c>
      <c r="C50" s="131">
        <f t="shared" si="10"/>
        <v>2492622.1799999997</v>
      </c>
      <c r="D50" s="145">
        <f t="shared" si="2"/>
        <v>8101.02</v>
      </c>
      <c r="E50" s="145">
        <f t="shared" si="3"/>
        <v>4266.5600000000004</v>
      </c>
      <c r="F50" s="145">
        <f t="shared" si="4"/>
        <v>12367.58</v>
      </c>
      <c r="G50" s="145">
        <f t="shared" si="5"/>
        <v>2488355.6199999996</v>
      </c>
      <c r="J50" s="199">
        <f t="shared" si="12"/>
        <v>45292</v>
      </c>
      <c r="K50" s="167">
        <v>33</v>
      </c>
      <c r="L50" s="174">
        <f t="shared" si="13"/>
        <v>3517061.310244767</v>
      </c>
      <c r="M50" s="200">
        <f t="shared" si="6"/>
        <v>11430.45</v>
      </c>
      <c r="N50" s="200">
        <f t="shared" si="7"/>
        <v>6020.06</v>
      </c>
      <c r="O50" s="200">
        <f t="shared" si="8"/>
        <v>17450.509999999998</v>
      </c>
      <c r="P50" s="200">
        <f t="shared" si="9"/>
        <v>3511041.2502447669</v>
      </c>
    </row>
    <row r="51" spans="1:16" x14ac:dyDescent="0.25">
      <c r="A51" s="143">
        <f t="shared" si="11"/>
        <v>45323</v>
      </c>
      <c r="B51" s="144">
        <v>34</v>
      </c>
      <c r="C51" s="131">
        <f t="shared" si="10"/>
        <v>2488355.6199999996</v>
      </c>
      <c r="D51" s="145">
        <f t="shared" si="2"/>
        <v>8087.16</v>
      </c>
      <c r="E51" s="145">
        <f t="shared" si="3"/>
        <v>4280.42</v>
      </c>
      <c r="F51" s="145">
        <f t="shared" si="4"/>
        <v>12367.58</v>
      </c>
      <c r="G51" s="145">
        <f t="shared" si="5"/>
        <v>2484075.1999999997</v>
      </c>
      <c r="J51" s="199">
        <f t="shared" si="12"/>
        <v>45323</v>
      </c>
      <c r="K51" s="167">
        <v>34</v>
      </c>
      <c r="L51" s="174">
        <f t="shared" si="13"/>
        <v>3511041.2502447669</v>
      </c>
      <c r="M51" s="200">
        <f t="shared" si="6"/>
        <v>11410.88</v>
      </c>
      <c r="N51" s="200">
        <f t="shared" si="7"/>
        <v>6039.63</v>
      </c>
      <c r="O51" s="200">
        <f t="shared" si="8"/>
        <v>17450.509999999998</v>
      </c>
      <c r="P51" s="200">
        <f t="shared" si="9"/>
        <v>3505001.6202447671</v>
      </c>
    </row>
    <row r="52" spans="1:16" x14ac:dyDescent="0.25">
      <c r="A52" s="143">
        <f t="shared" si="11"/>
        <v>45352</v>
      </c>
      <c r="B52" s="144">
        <v>35</v>
      </c>
      <c r="C52" s="131">
        <f t="shared" si="10"/>
        <v>2484075.1999999997</v>
      </c>
      <c r="D52" s="145">
        <f t="shared" si="2"/>
        <v>8073.24</v>
      </c>
      <c r="E52" s="145">
        <f t="shared" si="3"/>
        <v>4294.33</v>
      </c>
      <c r="F52" s="145">
        <f t="shared" si="4"/>
        <v>12367.58</v>
      </c>
      <c r="G52" s="145">
        <f t="shared" si="5"/>
        <v>2479780.8699999996</v>
      </c>
      <c r="J52" s="199">
        <f t="shared" si="12"/>
        <v>45352</v>
      </c>
      <c r="K52" s="167">
        <v>35</v>
      </c>
      <c r="L52" s="174">
        <f t="shared" si="13"/>
        <v>3505001.6202447671</v>
      </c>
      <c r="M52" s="200">
        <f t="shared" si="6"/>
        <v>11391.26</v>
      </c>
      <c r="N52" s="200">
        <f t="shared" si="7"/>
        <v>6059.25</v>
      </c>
      <c r="O52" s="200">
        <f t="shared" si="8"/>
        <v>17450.509999999998</v>
      </c>
      <c r="P52" s="200">
        <f t="shared" si="9"/>
        <v>3498942.3702447671</v>
      </c>
    </row>
    <row r="53" spans="1:16" x14ac:dyDescent="0.25">
      <c r="A53" s="143">
        <f t="shared" si="11"/>
        <v>45383</v>
      </c>
      <c r="B53" s="144">
        <v>36</v>
      </c>
      <c r="C53" s="131">
        <f t="shared" si="10"/>
        <v>2479780.8699999996</v>
      </c>
      <c r="D53" s="145">
        <f t="shared" si="2"/>
        <v>8059.29</v>
      </c>
      <c r="E53" s="145">
        <f t="shared" si="3"/>
        <v>4308.29</v>
      </c>
      <c r="F53" s="145">
        <f t="shared" si="4"/>
        <v>12367.58</v>
      </c>
      <c r="G53" s="145">
        <f t="shared" si="5"/>
        <v>2475472.5799999996</v>
      </c>
      <c r="J53" s="199">
        <f t="shared" si="12"/>
        <v>45383</v>
      </c>
      <c r="K53" s="167">
        <v>36</v>
      </c>
      <c r="L53" s="174">
        <f t="shared" si="13"/>
        <v>3498942.3702447671</v>
      </c>
      <c r="M53" s="200">
        <f t="shared" si="6"/>
        <v>11371.56</v>
      </c>
      <c r="N53" s="200">
        <f t="shared" si="7"/>
        <v>6078.95</v>
      </c>
      <c r="O53" s="200">
        <f t="shared" si="8"/>
        <v>17450.509999999998</v>
      </c>
      <c r="P53" s="200">
        <f t="shared" si="9"/>
        <v>3492863.4202447669</v>
      </c>
    </row>
    <row r="54" spans="1:16" x14ac:dyDescent="0.25">
      <c r="A54" s="143">
        <f t="shared" si="11"/>
        <v>45413</v>
      </c>
      <c r="B54" s="144">
        <v>37</v>
      </c>
      <c r="C54" s="131">
        <f t="shared" si="10"/>
        <v>2475472.5799999996</v>
      </c>
      <c r="D54" s="145">
        <f t="shared" si="2"/>
        <v>8045.29</v>
      </c>
      <c r="E54" s="145">
        <f t="shared" si="3"/>
        <v>4322.29</v>
      </c>
      <c r="F54" s="145">
        <f t="shared" si="4"/>
        <v>12367.58</v>
      </c>
      <c r="G54" s="145">
        <f t="shared" si="5"/>
        <v>2471150.2899999996</v>
      </c>
      <c r="J54" s="199">
        <f t="shared" si="12"/>
        <v>45413</v>
      </c>
      <c r="K54" s="167">
        <v>37</v>
      </c>
      <c r="L54" s="174">
        <f t="shared" si="13"/>
        <v>3492863.4202447669</v>
      </c>
      <c r="M54" s="200">
        <f t="shared" si="6"/>
        <v>11351.81</v>
      </c>
      <c r="N54" s="200">
        <f t="shared" si="7"/>
        <v>6098.7</v>
      </c>
      <c r="O54" s="200">
        <f t="shared" si="8"/>
        <v>17450.509999999998</v>
      </c>
      <c r="P54" s="200">
        <f t="shared" si="9"/>
        <v>3486764.7202447667</v>
      </c>
    </row>
    <row r="55" spans="1:16" x14ac:dyDescent="0.25">
      <c r="A55" s="143">
        <f t="shared" si="11"/>
        <v>45444</v>
      </c>
      <c r="B55" s="144">
        <v>38</v>
      </c>
      <c r="C55" s="131">
        <f t="shared" si="10"/>
        <v>2471150.2899999996</v>
      </c>
      <c r="D55" s="145">
        <f t="shared" si="2"/>
        <v>8031.24</v>
      </c>
      <c r="E55" s="145">
        <f t="shared" si="3"/>
        <v>4336.34</v>
      </c>
      <c r="F55" s="145">
        <f t="shared" si="4"/>
        <v>12367.58</v>
      </c>
      <c r="G55" s="145">
        <f t="shared" si="5"/>
        <v>2466813.9499999997</v>
      </c>
      <c r="J55" s="199">
        <f t="shared" si="12"/>
        <v>45444</v>
      </c>
      <c r="K55" s="167">
        <v>38</v>
      </c>
      <c r="L55" s="174">
        <f t="shared" si="13"/>
        <v>3486764.7202447667</v>
      </c>
      <c r="M55" s="200">
        <f t="shared" si="6"/>
        <v>11331.99</v>
      </c>
      <c r="N55" s="200">
        <f t="shared" si="7"/>
        <v>6118.52</v>
      </c>
      <c r="O55" s="200">
        <f t="shared" si="8"/>
        <v>17450.509999999998</v>
      </c>
      <c r="P55" s="200">
        <f t="shared" si="9"/>
        <v>3480646.2002447667</v>
      </c>
    </row>
    <row r="56" spans="1:16" x14ac:dyDescent="0.25">
      <c r="A56" s="143">
        <f t="shared" si="11"/>
        <v>45474</v>
      </c>
      <c r="B56" s="144">
        <v>39</v>
      </c>
      <c r="C56" s="131">
        <f t="shared" si="10"/>
        <v>2466813.9499999997</v>
      </c>
      <c r="D56" s="145">
        <f t="shared" si="2"/>
        <v>8017.15</v>
      </c>
      <c r="E56" s="145">
        <f t="shared" si="3"/>
        <v>4350.43</v>
      </c>
      <c r="F56" s="145">
        <f t="shared" si="4"/>
        <v>12367.58</v>
      </c>
      <c r="G56" s="145">
        <f t="shared" si="5"/>
        <v>2462463.5199999996</v>
      </c>
      <c r="J56" s="199">
        <f t="shared" si="12"/>
        <v>45474</v>
      </c>
      <c r="K56" s="167">
        <v>39</v>
      </c>
      <c r="L56" s="174">
        <f t="shared" si="13"/>
        <v>3480646.2002447667</v>
      </c>
      <c r="M56" s="200">
        <f t="shared" si="6"/>
        <v>11312.1</v>
      </c>
      <c r="N56" s="200">
        <f t="shared" si="7"/>
        <v>6138.41</v>
      </c>
      <c r="O56" s="200">
        <f t="shared" si="8"/>
        <v>17450.509999999998</v>
      </c>
      <c r="P56" s="200">
        <f t="shared" si="9"/>
        <v>3474507.7902447665</v>
      </c>
    </row>
    <row r="57" spans="1:16" x14ac:dyDescent="0.25">
      <c r="A57" s="143">
        <f t="shared" si="11"/>
        <v>45505</v>
      </c>
      <c r="B57" s="144">
        <v>40</v>
      </c>
      <c r="C57" s="131">
        <f t="shared" si="10"/>
        <v>2462463.5199999996</v>
      </c>
      <c r="D57" s="145">
        <f t="shared" si="2"/>
        <v>8003.01</v>
      </c>
      <c r="E57" s="145">
        <f t="shared" si="3"/>
        <v>4364.57</v>
      </c>
      <c r="F57" s="145">
        <f t="shared" si="4"/>
        <v>12367.58</v>
      </c>
      <c r="G57" s="145">
        <f t="shared" si="5"/>
        <v>2458098.9499999997</v>
      </c>
      <c r="J57" s="199">
        <f t="shared" si="12"/>
        <v>45505</v>
      </c>
      <c r="K57" s="167">
        <v>40</v>
      </c>
      <c r="L57" s="174">
        <f t="shared" si="13"/>
        <v>3474507.7902447665</v>
      </c>
      <c r="M57" s="200">
        <f t="shared" si="6"/>
        <v>11292.15</v>
      </c>
      <c r="N57" s="200">
        <f t="shared" si="7"/>
        <v>6158.36</v>
      </c>
      <c r="O57" s="200">
        <f t="shared" si="8"/>
        <v>17450.509999999998</v>
      </c>
      <c r="P57" s="200">
        <f t="shared" si="9"/>
        <v>3468349.4302447666</v>
      </c>
    </row>
    <row r="58" spans="1:16" x14ac:dyDescent="0.25">
      <c r="A58" s="143">
        <f t="shared" si="11"/>
        <v>45536</v>
      </c>
      <c r="B58" s="144">
        <v>41</v>
      </c>
      <c r="C58" s="131">
        <f t="shared" si="10"/>
        <v>2458098.9499999997</v>
      </c>
      <c r="D58" s="145">
        <f t="shared" si="2"/>
        <v>7988.82</v>
      </c>
      <c r="E58" s="145">
        <f t="shared" si="3"/>
        <v>4378.76</v>
      </c>
      <c r="F58" s="145">
        <f t="shared" si="4"/>
        <v>12367.58</v>
      </c>
      <c r="G58" s="145">
        <f t="shared" si="5"/>
        <v>2453720.19</v>
      </c>
      <c r="J58" s="199">
        <f t="shared" si="12"/>
        <v>45536</v>
      </c>
      <c r="K58" s="167">
        <v>41</v>
      </c>
      <c r="L58" s="174">
        <f t="shared" si="13"/>
        <v>3468349.4302447666</v>
      </c>
      <c r="M58" s="200">
        <f t="shared" si="6"/>
        <v>11272.14</v>
      </c>
      <c r="N58" s="200">
        <f t="shared" si="7"/>
        <v>6178.37</v>
      </c>
      <c r="O58" s="200">
        <f t="shared" si="8"/>
        <v>17450.509999999998</v>
      </c>
      <c r="P58" s="200">
        <f t="shared" si="9"/>
        <v>3462171.0602447665</v>
      </c>
    </row>
    <row r="59" spans="1:16" x14ac:dyDescent="0.25">
      <c r="A59" s="143">
        <f t="shared" si="11"/>
        <v>45566</v>
      </c>
      <c r="B59" s="144">
        <v>42</v>
      </c>
      <c r="C59" s="131">
        <f t="shared" si="10"/>
        <v>2453720.19</v>
      </c>
      <c r="D59" s="145">
        <f t="shared" si="2"/>
        <v>7974.59</v>
      </c>
      <c r="E59" s="145">
        <f t="shared" si="3"/>
        <v>4392.99</v>
      </c>
      <c r="F59" s="145">
        <f t="shared" si="4"/>
        <v>12367.58</v>
      </c>
      <c r="G59" s="145">
        <f t="shared" si="5"/>
        <v>2449327.1999999997</v>
      </c>
      <c r="J59" s="199">
        <f t="shared" si="12"/>
        <v>45566</v>
      </c>
      <c r="K59" s="167">
        <v>42</v>
      </c>
      <c r="L59" s="174">
        <f t="shared" si="13"/>
        <v>3462171.0602447665</v>
      </c>
      <c r="M59" s="200">
        <f t="shared" si="6"/>
        <v>11252.06</v>
      </c>
      <c r="N59" s="200">
        <f t="shared" si="7"/>
        <v>6198.45</v>
      </c>
      <c r="O59" s="200">
        <f t="shared" si="8"/>
        <v>17450.509999999998</v>
      </c>
      <c r="P59" s="200">
        <f t="shared" si="9"/>
        <v>3455972.6102447663</v>
      </c>
    </row>
    <row r="60" spans="1:16" x14ac:dyDescent="0.25">
      <c r="A60" s="143">
        <f t="shared" si="11"/>
        <v>45597</v>
      </c>
      <c r="B60" s="144">
        <v>43</v>
      </c>
      <c r="C60" s="131">
        <f t="shared" si="10"/>
        <v>2449327.1999999997</v>
      </c>
      <c r="D60" s="145">
        <f t="shared" si="2"/>
        <v>7960.31</v>
      </c>
      <c r="E60" s="145">
        <f t="shared" si="3"/>
        <v>4407.26</v>
      </c>
      <c r="F60" s="145">
        <f t="shared" si="4"/>
        <v>12367.58</v>
      </c>
      <c r="G60" s="145">
        <f t="shared" si="5"/>
        <v>2444919.94</v>
      </c>
      <c r="J60" s="199">
        <f t="shared" si="12"/>
        <v>45597</v>
      </c>
      <c r="K60" s="167">
        <v>43</v>
      </c>
      <c r="L60" s="174">
        <f t="shared" si="13"/>
        <v>3455972.6102447663</v>
      </c>
      <c r="M60" s="200">
        <f t="shared" si="6"/>
        <v>11231.91</v>
      </c>
      <c r="N60" s="200">
        <f t="shared" si="7"/>
        <v>6218.6</v>
      </c>
      <c r="O60" s="200">
        <f t="shared" si="8"/>
        <v>17450.509999999998</v>
      </c>
      <c r="P60" s="200">
        <f t="shared" si="9"/>
        <v>3449754.0102447663</v>
      </c>
    </row>
    <row r="61" spans="1:16" x14ac:dyDescent="0.25">
      <c r="A61" s="143">
        <f t="shared" si="11"/>
        <v>45627</v>
      </c>
      <c r="B61" s="144">
        <v>44</v>
      </c>
      <c r="C61" s="131">
        <f t="shared" si="10"/>
        <v>2444919.94</v>
      </c>
      <c r="D61" s="145">
        <f t="shared" si="2"/>
        <v>7945.99</v>
      </c>
      <c r="E61" s="145">
        <f t="shared" si="3"/>
        <v>4421.59</v>
      </c>
      <c r="F61" s="145">
        <f t="shared" si="4"/>
        <v>12367.58</v>
      </c>
      <c r="G61" s="145">
        <f t="shared" si="5"/>
        <v>2440498.35</v>
      </c>
      <c r="J61" s="199">
        <f t="shared" si="12"/>
        <v>45627</v>
      </c>
      <c r="K61" s="167">
        <v>44</v>
      </c>
      <c r="L61" s="174">
        <f t="shared" si="13"/>
        <v>3449754.0102447663</v>
      </c>
      <c r="M61" s="200">
        <f t="shared" si="6"/>
        <v>11211.7</v>
      </c>
      <c r="N61" s="200">
        <f t="shared" si="7"/>
        <v>6238.81</v>
      </c>
      <c r="O61" s="200">
        <f t="shared" si="8"/>
        <v>17450.509999999998</v>
      </c>
      <c r="P61" s="200">
        <f t="shared" si="9"/>
        <v>3443515.2002447662</v>
      </c>
    </row>
    <row r="62" spans="1:16" x14ac:dyDescent="0.25">
      <c r="A62" s="143">
        <f t="shared" si="11"/>
        <v>45658</v>
      </c>
      <c r="B62" s="144">
        <v>45</v>
      </c>
      <c r="C62" s="131">
        <f t="shared" si="10"/>
        <v>2440498.35</v>
      </c>
      <c r="D62" s="145">
        <f t="shared" si="2"/>
        <v>7931.62</v>
      </c>
      <c r="E62" s="145">
        <f t="shared" si="3"/>
        <v>4435.96</v>
      </c>
      <c r="F62" s="145">
        <f t="shared" si="4"/>
        <v>12367.58</v>
      </c>
      <c r="G62" s="145">
        <f t="shared" si="5"/>
        <v>2436062.39</v>
      </c>
      <c r="J62" s="199">
        <f t="shared" si="12"/>
        <v>45658</v>
      </c>
      <c r="K62" s="167">
        <v>45</v>
      </c>
      <c r="L62" s="174">
        <f t="shared" si="13"/>
        <v>3443515.2002447662</v>
      </c>
      <c r="M62" s="200">
        <f t="shared" si="6"/>
        <v>11191.42</v>
      </c>
      <c r="N62" s="200">
        <f t="shared" si="7"/>
        <v>6259.09</v>
      </c>
      <c r="O62" s="200">
        <f t="shared" si="8"/>
        <v>17450.509999999998</v>
      </c>
      <c r="P62" s="200">
        <f t="shared" si="9"/>
        <v>3437256.1102447663</v>
      </c>
    </row>
    <row r="63" spans="1:16" x14ac:dyDescent="0.25">
      <c r="A63" s="143">
        <f t="shared" si="11"/>
        <v>45689</v>
      </c>
      <c r="B63" s="144">
        <v>46</v>
      </c>
      <c r="C63" s="131">
        <f t="shared" si="10"/>
        <v>2436062.39</v>
      </c>
      <c r="D63" s="145">
        <f t="shared" si="2"/>
        <v>7917.2</v>
      </c>
      <c r="E63" s="145">
        <f t="shared" si="3"/>
        <v>4450.37</v>
      </c>
      <c r="F63" s="145">
        <f t="shared" si="4"/>
        <v>12367.58</v>
      </c>
      <c r="G63" s="145">
        <f t="shared" si="5"/>
        <v>2431612.02</v>
      </c>
      <c r="J63" s="199">
        <f t="shared" si="12"/>
        <v>45689</v>
      </c>
      <c r="K63" s="167">
        <v>46</v>
      </c>
      <c r="L63" s="174">
        <f t="shared" si="13"/>
        <v>3437256.1102447663</v>
      </c>
      <c r="M63" s="200">
        <f t="shared" si="6"/>
        <v>11171.08</v>
      </c>
      <c r="N63" s="200">
        <f t="shared" si="7"/>
        <v>6279.43</v>
      </c>
      <c r="O63" s="200">
        <f t="shared" si="8"/>
        <v>17450.509999999998</v>
      </c>
      <c r="P63" s="200">
        <f t="shared" si="9"/>
        <v>3430976.6802447662</v>
      </c>
    </row>
    <row r="64" spans="1:16" x14ac:dyDescent="0.25">
      <c r="A64" s="143">
        <f t="shared" si="11"/>
        <v>45717</v>
      </c>
      <c r="B64" s="144">
        <v>47</v>
      </c>
      <c r="C64" s="131">
        <f t="shared" si="10"/>
        <v>2431612.02</v>
      </c>
      <c r="D64" s="145">
        <f t="shared" si="2"/>
        <v>7902.74</v>
      </c>
      <c r="E64" s="145">
        <f t="shared" si="3"/>
        <v>4464.84</v>
      </c>
      <c r="F64" s="145">
        <f t="shared" si="4"/>
        <v>12367.58</v>
      </c>
      <c r="G64" s="145">
        <f t="shared" si="5"/>
        <v>2427147.1800000002</v>
      </c>
      <c r="J64" s="199">
        <f t="shared" si="12"/>
        <v>45717</v>
      </c>
      <c r="K64" s="167">
        <v>47</v>
      </c>
      <c r="L64" s="174">
        <f t="shared" si="13"/>
        <v>3430976.6802447662</v>
      </c>
      <c r="M64" s="200">
        <f t="shared" si="6"/>
        <v>11150.67</v>
      </c>
      <c r="N64" s="200">
        <f t="shared" si="7"/>
        <v>6299.84</v>
      </c>
      <c r="O64" s="200">
        <f t="shared" si="8"/>
        <v>17450.509999999998</v>
      </c>
      <c r="P64" s="200">
        <f t="shared" si="9"/>
        <v>3424676.8402447663</v>
      </c>
    </row>
    <row r="65" spans="1:16" x14ac:dyDescent="0.25">
      <c r="A65" s="143">
        <f t="shared" si="11"/>
        <v>45748</v>
      </c>
      <c r="B65" s="144">
        <v>48</v>
      </c>
      <c r="C65" s="131">
        <f t="shared" si="10"/>
        <v>2427147.1800000002</v>
      </c>
      <c r="D65" s="145">
        <f t="shared" si="2"/>
        <v>7888.23</v>
      </c>
      <c r="E65" s="145">
        <f t="shared" si="3"/>
        <v>4479.3500000000004</v>
      </c>
      <c r="F65" s="145">
        <f t="shared" si="4"/>
        <v>12367.58</v>
      </c>
      <c r="G65" s="145">
        <f t="shared" si="5"/>
        <v>2422667.83</v>
      </c>
      <c r="J65" s="199">
        <f t="shared" si="12"/>
        <v>45748</v>
      </c>
      <c r="K65" s="167">
        <v>48</v>
      </c>
      <c r="L65" s="174">
        <f t="shared" si="13"/>
        <v>3424676.8402447663</v>
      </c>
      <c r="M65" s="200">
        <f t="shared" si="6"/>
        <v>11130.2</v>
      </c>
      <c r="N65" s="200">
        <f t="shared" si="7"/>
        <v>6320.31</v>
      </c>
      <c r="O65" s="200">
        <f t="shared" si="8"/>
        <v>17450.509999999998</v>
      </c>
      <c r="P65" s="200">
        <f t="shared" si="9"/>
        <v>3418356.5302447663</v>
      </c>
    </row>
    <row r="66" spans="1:16" x14ac:dyDescent="0.25">
      <c r="A66" s="143">
        <f t="shared" si="11"/>
        <v>45778</v>
      </c>
      <c r="B66" s="144">
        <v>49</v>
      </c>
      <c r="C66" s="131">
        <f t="shared" si="10"/>
        <v>2422667.83</v>
      </c>
      <c r="D66" s="145">
        <f t="shared" si="2"/>
        <v>7873.67</v>
      </c>
      <c r="E66" s="145">
        <f t="shared" si="3"/>
        <v>4493.91</v>
      </c>
      <c r="F66" s="145">
        <f t="shared" si="4"/>
        <v>12367.58</v>
      </c>
      <c r="G66" s="145">
        <f t="shared" si="5"/>
        <v>2418173.92</v>
      </c>
      <c r="J66" s="199">
        <f t="shared" si="12"/>
        <v>45778</v>
      </c>
      <c r="K66" s="167">
        <v>49</v>
      </c>
      <c r="L66" s="174">
        <f t="shared" si="13"/>
        <v>3418356.5302447663</v>
      </c>
      <c r="M66" s="200">
        <f t="shared" si="6"/>
        <v>11109.66</v>
      </c>
      <c r="N66" s="200">
        <f t="shared" si="7"/>
        <v>6340.85</v>
      </c>
      <c r="O66" s="200">
        <f t="shared" si="8"/>
        <v>17450.509999999998</v>
      </c>
      <c r="P66" s="200">
        <f t="shared" si="9"/>
        <v>3412015.6802447662</v>
      </c>
    </row>
    <row r="67" spans="1:16" x14ac:dyDescent="0.25">
      <c r="A67" s="143">
        <f t="shared" si="11"/>
        <v>45809</v>
      </c>
      <c r="B67" s="144">
        <v>50</v>
      </c>
      <c r="C67" s="131">
        <f t="shared" si="10"/>
        <v>2418173.92</v>
      </c>
      <c r="D67" s="145">
        <f t="shared" si="2"/>
        <v>7859.07</v>
      </c>
      <c r="E67" s="145">
        <f t="shared" si="3"/>
        <v>4508.51</v>
      </c>
      <c r="F67" s="145">
        <f t="shared" si="4"/>
        <v>12367.58</v>
      </c>
      <c r="G67" s="145">
        <f t="shared" si="5"/>
        <v>2413665.41</v>
      </c>
      <c r="J67" s="199">
        <f t="shared" si="12"/>
        <v>45809</v>
      </c>
      <c r="K67" s="167">
        <v>50</v>
      </c>
      <c r="L67" s="174">
        <f t="shared" si="13"/>
        <v>3412015.6802447662</v>
      </c>
      <c r="M67" s="200">
        <f t="shared" si="6"/>
        <v>11089.05</v>
      </c>
      <c r="N67" s="200">
        <f t="shared" si="7"/>
        <v>6361.46</v>
      </c>
      <c r="O67" s="200">
        <f t="shared" si="8"/>
        <v>17450.509999999998</v>
      </c>
      <c r="P67" s="200">
        <f t="shared" si="9"/>
        <v>3405654.2202447662</v>
      </c>
    </row>
    <row r="68" spans="1:16" x14ac:dyDescent="0.25">
      <c r="A68" s="143">
        <f t="shared" si="11"/>
        <v>45839</v>
      </c>
      <c r="B68" s="144">
        <v>51</v>
      </c>
      <c r="C68" s="131">
        <f t="shared" si="10"/>
        <v>2413665.41</v>
      </c>
      <c r="D68" s="145">
        <f t="shared" si="2"/>
        <v>7844.41</v>
      </c>
      <c r="E68" s="145">
        <f t="shared" si="3"/>
        <v>4523.17</v>
      </c>
      <c r="F68" s="145">
        <f t="shared" si="4"/>
        <v>12367.58</v>
      </c>
      <c r="G68" s="145">
        <f t="shared" si="5"/>
        <v>2409142.2400000002</v>
      </c>
      <c r="J68" s="199">
        <f t="shared" si="12"/>
        <v>45839</v>
      </c>
      <c r="K68" s="167">
        <v>51</v>
      </c>
      <c r="L68" s="174">
        <f t="shared" si="13"/>
        <v>3405654.2202447662</v>
      </c>
      <c r="M68" s="200">
        <f t="shared" si="6"/>
        <v>11068.38</v>
      </c>
      <c r="N68" s="200">
        <f t="shared" si="7"/>
        <v>6382.13</v>
      </c>
      <c r="O68" s="200">
        <f t="shared" si="8"/>
        <v>17450.509999999998</v>
      </c>
      <c r="P68" s="200">
        <f t="shared" si="9"/>
        <v>3399272.0902447663</v>
      </c>
    </row>
    <row r="69" spans="1:16" x14ac:dyDescent="0.25">
      <c r="A69" s="143">
        <f t="shared" si="11"/>
        <v>45870</v>
      </c>
      <c r="B69" s="144">
        <v>52</v>
      </c>
      <c r="C69" s="131">
        <f t="shared" si="10"/>
        <v>2409142.2400000002</v>
      </c>
      <c r="D69" s="145">
        <f t="shared" si="2"/>
        <v>7829.71</v>
      </c>
      <c r="E69" s="145">
        <f t="shared" si="3"/>
        <v>4537.87</v>
      </c>
      <c r="F69" s="145">
        <f t="shared" si="4"/>
        <v>12367.58</v>
      </c>
      <c r="G69" s="145">
        <f t="shared" si="5"/>
        <v>2404604.37</v>
      </c>
      <c r="J69" s="199">
        <f t="shared" si="12"/>
        <v>45870</v>
      </c>
      <c r="K69" s="167">
        <v>52</v>
      </c>
      <c r="L69" s="174">
        <f t="shared" si="13"/>
        <v>3399272.0902447663</v>
      </c>
      <c r="M69" s="200">
        <f t="shared" si="6"/>
        <v>11047.63</v>
      </c>
      <c r="N69" s="200">
        <f t="shared" si="7"/>
        <v>6402.88</v>
      </c>
      <c r="O69" s="200">
        <f t="shared" si="8"/>
        <v>17450.509999999998</v>
      </c>
      <c r="P69" s="200">
        <f t="shared" si="9"/>
        <v>3392869.2102447664</v>
      </c>
    </row>
    <row r="70" spans="1:16" x14ac:dyDescent="0.25">
      <c r="A70" s="143">
        <f t="shared" si="11"/>
        <v>45901</v>
      </c>
      <c r="B70" s="144">
        <v>53</v>
      </c>
      <c r="C70" s="131">
        <f t="shared" si="10"/>
        <v>2404604.37</v>
      </c>
      <c r="D70" s="145">
        <f t="shared" si="2"/>
        <v>7814.96</v>
      </c>
      <c r="E70" s="145">
        <f t="shared" si="3"/>
        <v>4552.6099999999997</v>
      </c>
      <c r="F70" s="145">
        <f t="shared" si="4"/>
        <v>12367.58</v>
      </c>
      <c r="G70" s="145">
        <f t="shared" si="5"/>
        <v>2400051.7600000002</v>
      </c>
      <c r="J70" s="199">
        <f t="shared" si="12"/>
        <v>45901</v>
      </c>
      <c r="K70" s="167">
        <v>53</v>
      </c>
      <c r="L70" s="174">
        <f t="shared" si="13"/>
        <v>3392869.2102447664</v>
      </c>
      <c r="M70" s="200">
        <f t="shared" si="6"/>
        <v>11026.82</v>
      </c>
      <c r="N70" s="200">
        <f t="shared" si="7"/>
        <v>6423.69</v>
      </c>
      <c r="O70" s="200">
        <f t="shared" si="8"/>
        <v>17450.509999999998</v>
      </c>
      <c r="P70" s="200">
        <f t="shared" si="9"/>
        <v>3386445.5202447665</v>
      </c>
    </row>
    <row r="71" spans="1:16" x14ac:dyDescent="0.25">
      <c r="A71" s="143">
        <f t="shared" si="11"/>
        <v>45931</v>
      </c>
      <c r="B71" s="144">
        <v>54</v>
      </c>
      <c r="C71" s="131">
        <f t="shared" si="10"/>
        <v>2400051.7600000002</v>
      </c>
      <c r="D71" s="145">
        <f t="shared" si="2"/>
        <v>7800.17</v>
      </c>
      <c r="E71" s="145">
        <f t="shared" si="3"/>
        <v>4567.41</v>
      </c>
      <c r="F71" s="145">
        <f t="shared" si="4"/>
        <v>12367.58</v>
      </c>
      <c r="G71" s="145">
        <f t="shared" si="5"/>
        <v>2395484.35</v>
      </c>
      <c r="J71" s="199">
        <f t="shared" si="12"/>
        <v>45931</v>
      </c>
      <c r="K71" s="167">
        <v>54</v>
      </c>
      <c r="L71" s="174">
        <f t="shared" si="13"/>
        <v>3386445.5202447665</v>
      </c>
      <c r="M71" s="200">
        <f t="shared" si="6"/>
        <v>11005.95</v>
      </c>
      <c r="N71" s="200">
        <f t="shared" si="7"/>
        <v>6444.56</v>
      </c>
      <c r="O71" s="200">
        <f t="shared" si="8"/>
        <v>17450.509999999998</v>
      </c>
      <c r="P71" s="200">
        <f t="shared" si="9"/>
        <v>3380000.9602447664</v>
      </c>
    </row>
    <row r="72" spans="1:16" x14ac:dyDescent="0.25">
      <c r="A72" s="143">
        <f t="shared" si="11"/>
        <v>45962</v>
      </c>
      <c r="B72" s="144">
        <v>55</v>
      </c>
      <c r="C72" s="131">
        <f t="shared" si="10"/>
        <v>2395484.35</v>
      </c>
      <c r="D72" s="145">
        <f t="shared" si="2"/>
        <v>7785.32</v>
      </c>
      <c r="E72" s="145">
        <f t="shared" si="3"/>
        <v>4582.25</v>
      </c>
      <c r="F72" s="145">
        <f t="shared" si="4"/>
        <v>12367.58</v>
      </c>
      <c r="G72" s="145">
        <f t="shared" si="5"/>
        <v>2390902.1</v>
      </c>
      <c r="J72" s="199">
        <f t="shared" si="12"/>
        <v>45962</v>
      </c>
      <c r="K72" s="167">
        <v>55</v>
      </c>
      <c r="L72" s="174">
        <f t="shared" si="13"/>
        <v>3380000.9602447664</v>
      </c>
      <c r="M72" s="200">
        <f t="shared" si="6"/>
        <v>10985</v>
      </c>
      <c r="N72" s="200">
        <f t="shared" si="7"/>
        <v>6465.51</v>
      </c>
      <c r="O72" s="200">
        <f t="shared" si="8"/>
        <v>17450.509999999998</v>
      </c>
      <c r="P72" s="200">
        <f t="shared" si="9"/>
        <v>3373535.4502447667</v>
      </c>
    </row>
    <row r="73" spans="1:16" x14ac:dyDescent="0.25">
      <c r="A73" s="143">
        <f t="shared" si="11"/>
        <v>45992</v>
      </c>
      <c r="B73" s="144">
        <v>56</v>
      </c>
      <c r="C73" s="131">
        <f t="shared" si="10"/>
        <v>2390902.1</v>
      </c>
      <c r="D73" s="145">
        <f t="shared" si="2"/>
        <v>7770.43</v>
      </c>
      <c r="E73" s="145">
        <f t="shared" si="3"/>
        <v>4597.1499999999996</v>
      </c>
      <c r="F73" s="145">
        <f t="shared" si="4"/>
        <v>12367.58</v>
      </c>
      <c r="G73" s="145">
        <f t="shared" si="5"/>
        <v>2386304.9500000002</v>
      </c>
      <c r="J73" s="199">
        <f t="shared" si="12"/>
        <v>45992</v>
      </c>
      <c r="K73" s="167">
        <v>56</v>
      </c>
      <c r="L73" s="174">
        <f t="shared" si="13"/>
        <v>3373535.4502447667</v>
      </c>
      <c r="M73" s="200">
        <f t="shared" si="6"/>
        <v>10963.99</v>
      </c>
      <c r="N73" s="200">
        <f t="shared" si="7"/>
        <v>6486.52</v>
      </c>
      <c r="O73" s="200">
        <f t="shared" si="8"/>
        <v>17450.509999999998</v>
      </c>
      <c r="P73" s="200">
        <f t="shared" si="9"/>
        <v>3367048.9302447666</v>
      </c>
    </row>
    <row r="74" spans="1:16" x14ac:dyDescent="0.25">
      <c r="A74" s="143">
        <f t="shared" si="11"/>
        <v>46023</v>
      </c>
      <c r="B74" s="144">
        <v>57</v>
      </c>
      <c r="C74" s="131">
        <f t="shared" si="10"/>
        <v>2386304.9500000002</v>
      </c>
      <c r="D74" s="145">
        <f t="shared" si="2"/>
        <v>7755.49</v>
      </c>
      <c r="E74" s="145">
        <f t="shared" si="3"/>
        <v>4612.09</v>
      </c>
      <c r="F74" s="145">
        <f t="shared" si="4"/>
        <v>12367.58</v>
      </c>
      <c r="G74" s="145">
        <f t="shared" si="5"/>
        <v>2381692.8600000003</v>
      </c>
      <c r="J74" s="199">
        <f t="shared" si="12"/>
        <v>46023</v>
      </c>
      <c r="K74" s="167">
        <v>57</v>
      </c>
      <c r="L74" s="174">
        <f t="shared" si="13"/>
        <v>3367048.9302447666</v>
      </c>
      <c r="M74" s="200">
        <f t="shared" si="6"/>
        <v>10942.91</v>
      </c>
      <c r="N74" s="200">
        <f t="shared" si="7"/>
        <v>6507.6</v>
      </c>
      <c r="O74" s="200">
        <f t="shared" si="8"/>
        <v>17450.509999999998</v>
      </c>
      <c r="P74" s="200">
        <f t="shared" si="9"/>
        <v>3360541.3302447665</v>
      </c>
    </row>
    <row r="75" spans="1:16" x14ac:dyDescent="0.25">
      <c r="A75" s="143">
        <f t="shared" si="11"/>
        <v>46054</v>
      </c>
      <c r="B75" s="144">
        <v>58</v>
      </c>
      <c r="C75" s="131">
        <f t="shared" si="10"/>
        <v>2381692.8600000003</v>
      </c>
      <c r="D75" s="145">
        <f t="shared" si="2"/>
        <v>7740.5</v>
      </c>
      <c r="E75" s="145">
        <f t="shared" si="3"/>
        <v>4627.08</v>
      </c>
      <c r="F75" s="145">
        <f t="shared" si="4"/>
        <v>12367.58</v>
      </c>
      <c r="G75" s="145">
        <f t="shared" si="5"/>
        <v>2377065.7800000003</v>
      </c>
      <c r="J75" s="199">
        <f t="shared" si="12"/>
        <v>46054</v>
      </c>
      <c r="K75" s="167">
        <v>58</v>
      </c>
      <c r="L75" s="174">
        <f t="shared" si="13"/>
        <v>3360541.3302447665</v>
      </c>
      <c r="M75" s="200">
        <f t="shared" si="6"/>
        <v>10921.76</v>
      </c>
      <c r="N75" s="200">
        <f t="shared" si="7"/>
        <v>6528.75</v>
      </c>
      <c r="O75" s="200">
        <f t="shared" si="8"/>
        <v>17450.509999999998</v>
      </c>
      <c r="P75" s="200">
        <f t="shared" si="9"/>
        <v>3354012.5802447665</v>
      </c>
    </row>
    <row r="76" spans="1:16" x14ac:dyDescent="0.25">
      <c r="A76" s="143">
        <f t="shared" si="11"/>
        <v>46082</v>
      </c>
      <c r="B76" s="144">
        <v>59</v>
      </c>
      <c r="C76" s="131">
        <f t="shared" si="10"/>
        <v>2377065.7800000003</v>
      </c>
      <c r="D76" s="145">
        <f t="shared" si="2"/>
        <v>7725.46</v>
      </c>
      <c r="E76" s="145">
        <f t="shared" si="3"/>
        <v>4642.1099999999997</v>
      </c>
      <c r="F76" s="145">
        <f t="shared" si="4"/>
        <v>12367.58</v>
      </c>
      <c r="G76" s="145">
        <f t="shared" si="5"/>
        <v>2372423.6700000004</v>
      </c>
      <c r="J76" s="199">
        <f t="shared" si="12"/>
        <v>46082</v>
      </c>
      <c r="K76" s="167">
        <v>59</v>
      </c>
      <c r="L76" s="174">
        <f t="shared" si="13"/>
        <v>3354012.5802447665</v>
      </c>
      <c r="M76" s="200">
        <f t="shared" si="6"/>
        <v>10900.54</v>
      </c>
      <c r="N76" s="200">
        <f t="shared" si="7"/>
        <v>6549.97</v>
      </c>
      <c r="O76" s="200">
        <f t="shared" si="8"/>
        <v>17450.509999999998</v>
      </c>
      <c r="P76" s="200">
        <f t="shared" si="9"/>
        <v>3347462.6102447663</v>
      </c>
    </row>
    <row r="77" spans="1:16" x14ac:dyDescent="0.25">
      <c r="A77" s="143">
        <f t="shared" si="11"/>
        <v>46113</v>
      </c>
      <c r="B77" s="144">
        <v>60</v>
      </c>
      <c r="C77" s="131">
        <f t="shared" si="10"/>
        <v>2372423.6700000004</v>
      </c>
      <c r="D77" s="145">
        <f t="shared" si="2"/>
        <v>7710.38</v>
      </c>
      <c r="E77" s="145">
        <f t="shared" si="3"/>
        <v>4657.2</v>
      </c>
      <c r="F77" s="145">
        <f t="shared" si="4"/>
        <v>12367.58</v>
      </c>
      <c r="G77" s="145">
        <f t="shared" si="5"/>
        <v>2367766.4700000002</v>
      </c>
      <c r="J77" s="199">
        <f t="shared" si="12"/>
        <v>46113</v>
      </c>
      <c r="K77" s="167">
        <v>60</v>
      </c>
      <c r="L77" s="174">
        <f t="shared" si="13"/>
        <v>3347462.6102447663</v>
      </c>
      <c r="M77" s="200">
        <f t="shared" si="6"/>
        <v>10879.25</v>
      </c>
      <c r="N77" s="200">
        <f t="shared" si="7"/>
        <v>6571.26</v>
      </c>
      <c r="O77" s="200">
        <f t="shared" si="8"/>
        <v>17450.509999999998</v>
      </c>
      <c r="P77" s="200">
        <f t="shared" si="9"/>
        <v>3340891.3502447666</v>
      </c>
    </row>
    <row r="78" spans="1:16" x14ac:dyDescent="0.25">
      <c r="A78" s="143">
        <f t="shared" si="11"/>
        <v>46143</v>
      </c>
      <c r="B78" s="144">
        <v>61</v>
      </c>
      <c r="C78" s="131">
        <f t="shared" si="10"/>
        <v>2367766.4700000002</v>
      </c>
      <c r="D78" s="145">
        <f t="shared" si="2"/>
        <v>7695.24</v>
      </c>
      <c r="E78" s="145">
        <f t="shared" si="3"/>
        <v>4672.34</v>
      </c>
      <c r="F78" s="145">
        <f t="shared" si="4"/>
        <v>12367.58</v>
      </c>
      <c r="G78" s="145">
        <f t="shared" si="5"/>
        <v>2363094.1300000004</v>
      </c>
      <c r="J78" s="199">
        <f t="shared" si="12"/>
        <v>46143</v>
      </c>
      <c r="K78" s="167">
        <v>61</v>
      </c>
      <c r="L78" s="174">
        <f t="shared" si="13"/>
        <v>3340891.3502447666</v>
      </c>
      <c r="M78" s="200">
        <f t="shared" si="6"/>
        <v>10857.9</v>
      </c>
      <c r="N78" s="200">
        <f t="shared" si="7"/>
        <v>6592.61</v>
      </c>
      <c r="O78" s="200">
        <f t="shared" si="8"/>
        <v>17450.509999999998</v>
      </c>
      <c r="P78" s="200">
        <f t="shared" si="9"/>
        <v>3334298.7402447667</v>
      </c>
    </row>
    <row r="79" spans="1:16" x14ac:dyDescent="0.25">
      <c r="A79" s="143">
        <f t="shared" si="11"/>
        <v>46174</v>
      </c>
      <c r="B79" s="144">
        <v>62</v>
      </c>
      <c r="C79" s="131">
        <f t="shared" si="10"/>
        <v>2363094.1300000004</v>
      </c>
      <c r="D79" s="145">
        <f t="shared" si="2"/>
        <v>7680.06</v>
      </c>
      <c r="E79" s="145">
        <f t="shared" si="3"/>
        <v>4687.5200000000004</v>
      </c>
      <c r="F79" s="145">
        <f t="shared" si="4"/>
        <v>12367.58</v>
      </c>
      <c r="G79" s="145">
        <f t="shared" si="5"/>
        <v>2358406.6100000003</v>
      </c>
      <c r="J79" s="199">
        <f t="shared" si="12"/>
        <v>46174</v>
      </c>
      <c r="K79" s="167">
        <v>62</v>
      </c>
      <c r="L79" s="174">
        <f t="shared" si="13"/>
        <v>3334298.7402447667</v>
      </c>
      <c r="M79" s="200">
        <f t="shared" si="6"/>
        <v>10836.47</v>
      </c>
      <c r="N79" s="200">
        <f t="shared" si="7"/>
        <v>6614.04</v>
      </c>
      <c r="O79" s="200">
        <f t="shared" si="8"/>
        <v>17450.509999999998</v>
      </c>
      <c r="P79" s="200">
        <f t="shared" si="9"/>
        <v>3327684.7002447667</v>
      </c>
    </row>
    <row r="80" spans="1:16" x14ac:dyDescent="0.25">
      <c r="A80" s="143">
        <f t="shared" si="11"/>
        <v>46204</v>
      </c>
      <c r="B80" s="144">
        <v>63</v>
      </c>
      <c r="C80" s="131">
        <f t="shared" si="10"/>
        <v>2358406.6100000003</v>
      </c>
      <c r="D80" s="145">
        <f t="shared" si="2"/>
        <v>7664.82</v>
      </c>
      <c r="E80" s="145">
        <f t="shared" si="3"/>
        <v>4702.76</v>
      </c>
      <c r="F80" s="145">
        <f t="shared" si="4"/>
        <v>12367.58</v>
      </c>
      <c r="G80" s="145">
        <f t="shared" si="5"/>
        <v>2353703.8500000006</v>
      </c>
      <c r="J80" s="199">
        <f t="shared" si="12"/>
        <v>46204</v>
      </c>
      <c r="K80" s="167">
        <v>63</v>
      </c>
      <c r="L80" s="174">
        <f t="shared" si="13"/>
        <v>3327684.7002447667</v>
      </c>
      <c r="M80" s="200">
        <f t="shared" si="6"/>
        <v>10814.98</v>
      </c>
      <c r="N80" s="200">
        <f t="shared" si="7"/>
        <v>6635.53</v>
      </c>
      <c r="O80" s="200">
        <f t="shared" si="8"/>
        <v>17450.509999999998</v>
      </c>
      <c r="P80" s="200">
        <f t="shared" si="9"/>
        <v>3321049.1702447669</v>
      </c>
    </row>
    <row r="81" spans="1:16" x14ac:dyDescent="0.25">
      <c r="A81" s="143">
        <f t="shared" si="11"/>
        <v>46235</v>
      </c>
      <c r="B81" s="144">
        <v>64</v>
      </c>
      <c r="C81" s="131">
        <f t="shared" si="10"/>
        <v>2353703.8500000006</v>
      </c>
      <c r="D81" s="145">
        <f t="shared" si="2"/>
        <v>7649.54</v>
      </c>
      <c r="E81" s="145">
        <f t="shared" si="3"/>
        <v>4718.04</v>
      </c>
      <c r="F81" s="145">
        <f t="shared" si="4"/>
        <v>12367.58</v>
      </c>
      <c r="G81" s="145">
        <f t="shared" si="5"/>
        <v>2348985.8100000005</v>
      </c>
      <c r="J81" s="199">
        <f t="shared" si="12"/>
        <v>46235</v>
      </c>
      <c r="K81" s="167">
        <v>64</v>
      </c>
      <c r="L81" s="174">
        <f t="shared" si="13"/>
        <v>3321049.1702447669</v>
      </c>
      <c r="M81" s="200">
        <f t="shared" si="6"/>
        <v>10793.41</v>
      </c>
      <c r="N81" s="200">
        <f t="shared" si="7"/>
        <v>6657.1</v>
      </c>
      <c r="O81" s="200">
        <f t="shared" si="8"/>
        <v>17450.509999999998</v>
      </c>
      <c r="P81" s="200">
        <f t="shared" si="9"/>
        <v>3314392.0702447668</v>
      </c>
    </row>
    <row r="82" spans="1:16" x14ac:dyDescent="0.25">
      <c r="A82" s="143">
        <f t="shared" si="11"/>
        <v>46266</v>
      </c>
      <c r="B82" s="144">
        <v>65</v>
      </c>
      <c r="C82" s="131">
        <f t="shared" si="10"/>
        <v>2348985.8100000005</v>
      </c>
      <c r="D82" s="145">
        <f t="shared" ref="D82:D145" si="14">ROUND(IPMT($E$14/12,B82,$E$7,-$E$12,$E$13,0),2)</f>
        <v>7634.2</v>
      </c>
      <c r="E82" s="145">
        <f t="shared" ref="E82:E145" si="15">ROUND(PPMT($E$14/12,B82,$E$7,-$E$12,$E$13,0),2)</f>
        <v>4733.37</v>
      </c>
      <c r="F82" s="145">
        <f t="shared" ref="F82:F145" si="16">ROUND(PMT($E$14/12,$E$7,-$E$12,$E$13),2)</f>
        <v>12367.58</v>
      </c>
      <c r="G82" s="145">
        <f t="shared" si="5"/>
        <v>2344252.4400000004</v>
      </c>
      <c r="J82" s="199">
        <f t="shared" si="12"/>
        <v>46266</v>
      </c>
      <c r="K82" s="167">
        <v>65</v>
      </c>
      <c r="L82" s="174">
        <f t="shared" si="13"/>
        <v>3314392.0702447668</v>
      </c>
      <c r="M82" s="200">
        <f t="shared" si="6"/>
        <v>10771.77</v>
      </c>
      <c r="N82" s="200">
        <f t="shared" si="7"/>
        <v>6678.74</v>
      </c>
      <c r="O82" s="200">
        <f t="shared" si="8"/>
        <v>17450.509999999998</v>
      </c>
      <c r="P82" s="200">
        <f t="shared" si="9"/>
        <v>3307713.3302447665</v>
      </c>
    </row>
    <row r="83" spans="1:16" x14ac:dyDescent="0.25">
      <c r="A83" s="143">
        <f t="shared" si="11"/>
        <v>46296</v>
      </c>
      <c r="B83" s="144">
        <v>66</v>
      </c>
      <c r="C83" s="131">
        <f t="shared" si="10"/>
        <v>2344252.4400000004</v>
      </c>
      <c r="D83" s="145">
        <f t="shared" si="14"/>
        <v>7618.82</v>
      </c>
      <c r="E83" s="145">
        <f t="shared" si="15"/>
        <v>4748.76</v>
      </c>
      <c r="F83" s="145">
        <f t="shared" si="16"/>
        <v>12367.58</v>
      </c>
      <c r="G83" s="145">
        <f t="shared" ref="G83:G146" si="17">C83-E83</f>
        <v>2339503.6800000006</v>
      </c>
      <c r="J83" s="199">
        <f t="shared" si="12"/>
        <v>46296</v>
      </c>
      <c r="K83" s="167">
        <v>66</v>
      </c>
      <c r="L83" s="174">
        <f t="shared" si="13"/>
        <v>3307713.3302447665</v>
      </c>
      <c r="M83" s="200">
        <f t="shared" ref="M83:M146" si="18">ROUND(IPMT($N$13/12,K83,$N$7,-$N$11,$N$12,0),2)</f>
        <v>10750.07</v>
      </c>
      <c r="N83" s="200">
        <f t="shared" ref="N83:N146" si="19">ROUND(PPMT($N$13/12,K83,$N$7,-$N$11,$N$12,0),2)</f>
        <v>6700.44</v>
      </c>
      <c r="O83" s="200">
        <f t="shared" ref="O83:O146" si="20">ROUND(PMT($N$13/12,$N$7,-$N$11,$N$12),2)</f>
        <v>17450.509999999998</v>
      </c>
      <c r="P83" s="200">
        <f t="shared" ref="P83:P146" si="21">L83-N83</f>
        <v>3301012.8902447666</v>
      </c>
    </row>
    <row r="84" spans="1:16" x14ac:dyDescent="0.25">
      <c r="A84" s="143">
        <f t="shared" si="11"/>
        <v>46327</v>
      </c>
      <c r="B84" s="144">
        <v>67</v>
      </c>
      <c r="C84" s="131">
        <f t="shared" ref="C84:C147" si="22">G83</f>
        <v>2339503.6800000006</v>
      </c>
      <c r="D84" s="145">
        <f t="shared" si="14"/>
        <v>7603.39</v>
      </c>
      <c r="E84" s="145">
        <f t="shared" si="15"/>
        <v>4764.1899999999996</v>
      </c>
      <c r="F84" s="145">
        <f t="shared" si="16"/>
        <v>12367.58</v>
      </c>
      <c r="G84" s="145">
        <f t="shared" si="17"/>
        <v>2334739.4900000007</v>
      </c>
      <c r="J84" s="199">
        <f t="shared" si="12"/>
        <v>46327</v>
      </c>
      <c r="K84" s="167">
        <v>67</v>
      </c>
      <c r="L84" s="174">
        <f t="shared" si="13"/>
        <v>3301012.8902447666</v>
      </c>
      <c r="M84" s="200">
        <f t="shared" si="18"/>
        <v>10728.29</v>
      </c>
      <c r="N84" s="200">
        <f t="shared" si="19"/>
        <v>6722.22</v>
      </c>
      <c r="O84" s="200">
        <f t="shared" si="20"/>
        <v>17450.509999999998</v>
      </c>
      <c r="P84" s="200">
        <f t="shared" si="21"/>
        <v>3294290.6702447664</v>
      </c>
    </row>
    <row r="85" spans="1:16" x14ac:dyDescent="0.25">
      <c r="A85" s="143">
        <f t="shared" ref="A85:A148" si="23">EDATE(A84,1)</f>
        <v>46357</v>
      </c>
      <c r="B85" s="144">
        <v>68</v>
      </c>
      <c r="C85" s="131">
        <f t="shared" si="22"/>
        <v>2334739.4900000007</v>
      </c>
      <c r="D85" s="145">
        <f t="shared" si="14"/>
        <v>7587.9</v>
      </c>
      <c r="E85" s="145">
        <f t="shared" si="15"/>
        <v>4779.67</v>
      </c>
      <c r="F85" s="145">
        <f t="shared" si="16"/>
        <v>12367.58</v>
      </c>
      <c r="G85" s="145">
        <f t="shared" si="17"/>
        <v>2329959.8200000008</v>
      </c>
      <c r="J85" s="199">
        <f t="shared" ref="J85:J148" si="24">EDATE(J84,1)</f>
        <v>46357</v>
      </c>
      <c r="K85" s="167">
        <v>68</v>
      </c>
      <c r="L85" s="174">
        <f t="shared" ref="L85:L148" si="25">P84</f>
        <v>3294290.6702447664</v>
      </c>
      <c r="M85" s="200">
        <f t="shared" si="18"/>
        <v>10706.44</v>
      </c>
      <c r="N85" s="200">
        <f t="shared" si="19"/>
        <v>6744.07</v>
      </c>
      <c r="O85" s="200">
        <f t="shared" si="20"/>
        <v>17450.509999999998</v>
      </c>
      <c r="P85" s="200">
        <f t="shared" si="21"/>
        <v>3287546.6002447666</v>
      </c>
    </row>
    <row r="86" spans="1:16" x14ac:dyDescent="0.25">
      <c r="A86" s="143">
        <f t="shared" si="23"/>
        <v>46388</v>
      </c>
      <c r="B86" s="144">
        <v>69</v>
      </c>
      <c r="C86" s="131">
        <f t="shared" si="22"/>
        <v>2329959.8200000008</v>
      </c>
      <c r="D86" s="145">
        <f t="shared" si="14"/>
        <v>7572.37</v>
      </c>
      <c r="E86" s="145">
        <f t="shared" si="15"/>
        <v>4795.21</v>
      </c>
      <c r="F86" s="145">
        <f t="shared" si="16"/>
        <v>12367.58</v>
      </c>
      <c r="G86" s="145">
        <f t="shared" si="17"/>
        <v>2325164.6100000008</v>
      </c>
      <c r="J86" s="199">
        <f t="shared" si="24"/>
        <v>46388</v>
      </c>
      <c r="K86" s="167">
        <v>69</v>
      </c>
      <c r="L86" s="174">
        <f t="shared" si="25"/>
        <v>3287546.6002447666</v>
      </c>
      <c r="M86" s="200">
        <f t="shared" si="18"/>
        <v>10684.53</v>
      </c>
      <c r="N86" s="200">
        <f t="shared" si="19"/>
        <v>6765.98</v>
      </c>
      <c r="O86" s="200">
        <f t="shared" si="20"/>
        <v>17450.509999999998</v>
      </c>
      <c r="P86" s="200">
        <f t="shared" si="21"/>
        <v>3280780.6202447666</v>
      </c>
    </row>
    <row r="87" spans="1:16" x14ac:dyDescent="0.25">
      <c r="A87" s="143">
        <f t="shared" si="23"/>
        <v>46419</v>
      </c>
      <c r="B87" s="144">
        <v>70</v>
      </c>
      <c r="C87" s="131">
        <f t="shared" si="22"/>
        <v>2325164.6100000008</v>
      </c>
      <c r="D87" s="145">
        <f t="shared" si="14"/>
        <v>7556.79</v>
      </c>
      <c r="E87" s="145">
        <f t="shared" si="15"/>
        <v>4810.79</v>
      </c>
      <c r="F87" s="145">
        <f t="shared" si="16"/>
        <v>12367.58</v>
      </c>
      <c r="G87" s="145">
        <f t="shared" si="17"/>
        <v>2320353.8200000008</v>
      </c>
      <c r="J87" s="199">
        <f t="shared" si="24"/>
        <v>46419</v>
      </c>
      <c r="K87" s="167">
        <v>70</v>
      </c>
      <c r="L87" s="174">
        <f t="shared" si="25"/>
        <v>3280780.6202447666</v>
      </c>
      <c r="M87" s="200">
        <f t="shared" si="18"/>
        <v>10662.54</v>
      </c>
      <c r="N87" s="200">
        <f t="shared" si="19"/>
        <v>6787.97</v>
      </c>
      <c r="O87" s="200">
        <f t="shared" si="20"/>
        <v>17450.509999999998</v>
      </c>
      <c r="P87" s="200">
        <f t="shared" si="21"/>
        <v>3273992.6502447664</v>
      </c>
    </row>
    <row r="88" spans="1:16" x14ac:dyDescent="0.25">
      <c r="A88" s="143">
        <f t="shared" si="23"/>
        <v>46447</v>
      </c>
      <c r="B88" s="144">
        <v>71</v>
      </c>
      <c r="C88" s="131">
        <f t="shared" si="22"/>
        <v>2320353.8200000008</v>
      </c>
      <c r="D88" s="145">
        <f t="shared" si="14"/>
        <v>7541.15</v>
      </c>
      <c r="E88" s="145">
        <f t="shared" si="15"/>
        <v>4826.43</v>
      </c>
      <c r="F88" s="145">
        <f t="shared" si="16"/>
        <v>12367.58</v>
      </c>
      <c r="G88" s="145">
        <f t="shared" si="17"/>
        <v>2315527.3900000006</v>
      </c>
      <c r="J88" s="199">
        <f t="shared" si="24"/>
        <v>46447</v>
      </c>
      <c r="K88" s="167">
        <v>71</v>
      </c>
      <c r="L88" s="174">
        <f t="shared" si="25"/>
        <v>3273992.6502447664</v>
      </c>
      <c r="M88" s="200">
        <f t="shared" si="18"/>
        <v>10640.48</v>
      </c>
      <c r="N88" s="200">
        <f t="shared" si="19"/>
        <v>6810.03</v>
      </c>
      <c r="O88" s="200">
        <f t="shared" si="20"/>
        <v>17450.509999999998</v>
      </c>
      <c r="P88" s="200">
        <f t="shared" si="21"/>
        <v>3267182.6202447666</v>
      </c>
    </row>
    <row r="89" spans="1:16" x14ac:dyDescent="0.25">
      <c r="A89" s="143">
        <f t="shared" si="23"/>
        <v>46478</v>
      </c>
      <c r="B89" s="144">
        <v>72</v>
      </c>
      <c r="C89" s="131">
        <f t="shared" si="22"/>
        <v>2315527.3900000006</v>
      </c>
      <c r="D89" s="145">
        <f t="shared" si="14"/>
        <v>7525.46</v>
      </c>
      <c r="E89" s="145">
        <f t="shared" si="15"/>
        <v>4842.1099999999997</v>
      </c>
      <c r="F89" s="145">
        <f t="shared" si="16"/>
        <v>12367.58</v>
      </c>
      <c r="G89" s="145">
        <f t="shared" si="17"/>
        <v>2310685.2800000007</v>
      </c>
      <c r="J89" s="199">
        <f t="shared" si="24"/>
        <v>46478</v>
      </c>
      <c r="K89" s="167">
        <v>72</v>
      </c>
      <c r="L89" s="174">
        <f t="shared" si="25"/>
        <v>3267182.6202447666</v>
      </c>
      <c r="M89" s="200">
        <f t="shared" si="18"/>
        <v>10618.34</v>
      </c>
      <c r="N89" s="200">
        <f t="shared" si="19"/>
        <v>6832.17</v>
      </c>
      <c r="O89" s="200">
        <f t="shared" si="20"/>
        <v>17450.509999999998</v>
      </c>
      <c r="P89" s="200">
        <f t="shared" si="21"/>
        <v>3260350.4502447667</v>
      </c>
    </row>
    <row r="90" spans="1:16" x14ac:dyDescent="0.25">
      <c r="A90" s="143">
        <f t="shared" si="23"/>
        <v>46508</v>
      </c>
      <c r="B90" s="144">
        <v>73</v>
      </c>
      <c r="C90" s="131">
        <f t="shared" si="22"/>
        <v>2310685.2800000007</v>
      </c>
      <c r="D90" s="145">
        <f t="shared" si="14"/>
        <v>7509.73</v>
      </c>
      <c r="E90" s="145">
        <f t="shared" si="15"/>
        <v>4857.8500000000004</v>
      </c>
      <c r="F90" s="145">
        <f t="shared" si="16"/>
        <v>12367.58</v>
      </c>
      <c r="G90" s="145">
        <f t="shared" si="17"/>
        <v>2305827.4300000006</v>
      </c>
      <c r="J90" s="199">
        <f t="shared" si="24"/>
        <v>46508</v>
      </c>
      <c r="K90" s="167">
        <v>73</v>
      </c>
      <c r="L90" s="174">
        <f t="shared" si="25"/>
        <v>3260350.4502447667</v>
      </c>
      <c r="M90" s="200">
        <f t="shared" si="18"/>
        <v>10596.14</v>
      </c>
      <c r="N90" s="200">
        <f t="shared" si="19"/>
        <v>6854.37</v>
      </c>
      <c r="O90" s="200">
        <f t="shared" si="20"/>
        <v>17450.509999999998</v>
      </c>
      <c r="P90" s="200">
        <f t="shared" si="21"/>
        <v>3253496.0802447665</v>
      </c>
    </row>
    <row r="91" spans="1:16" x14ac:dyDescent="0.25">
      <c r="A91" s="143">
        <f t="shared" si="23"/>
        <v>46539</v>
      </c>
      <c r="B91" s="144">
        <v>74</v>
      </c>
      <c r="C91" s="131">
        <f t="shared" si="22"/>
        <v>2305827.4300000006</v>
      </c>
      <c r="D91" s="145">
        <f t="shared" si="14"/>
        <v>7493.94</v>
      </c>
      <c r="E91" s="145">
        <f t="shared" si="15"/>
        <v>4873.6400000000003</v>
      </c>
      <c r="F91" s="145">
        <f t="shared" si="16"/>
        <v>12367.58</v>
      </c>
      <c r="G91" s="145">
        <f t="shared" si="17"/>
        <v>2300953.7900000005</v>
      </c>
      <c r="J91" s="199">
        <f t="shared" si="24"/>
        <v>46539</v>
      </c>
      <c r="K91" s="167">
        <v>74</v>
      </c>
      <c r="L91" s="174">
        <f t="shared" si="25"/>
        <v>3253496.0802447665</v>
      </c>
      <c r="M91" s="200">
        <f t="shared" si="18"/>
        <v>10573.86</v>
      </c>
      <c r="N91" s="200">
        <f t="shared" si="19"/>
        <v>6876.65</v>
      </c>
      <c r="O91" s="200">
        <f t="shared" si="20"/>
        <v>17450.509999999998</v>
      </c>
      <c r="P91" s="200">
        <f t="shared" si="21"/>
        <v>3246619.4302447666</v>
      </c>
    </row>
    <row r="92" spans="1:16" x14ac:dyDescent="0.25">
      <c r="A92" s="143">
        <f t="shared" si="23"/>
        <v>46569</v>
      </c>
      <c r="B92" s="144">
        <v>75</v>
      </c>
      <c r="C92" s="131">
        <f t="shared" si="22"/>
        <v>2300953.7900000005</v>
      </c>
      <c r="D92" s="145">
        <f t="shared" si="14"/>
        <v>7478.1</v>
      </c>
      <c r="E92" s="145">
        <f t="shared" si="15"/>
        <v>4889.4799999999996</v>
      </c>
      <c r="F92" s="145">
        <f t="shared" si="16"/>
        <v>12367.58</v>
      </c>
      <c r="G92" s="145">
        <f t="shared" si="17"/>
        <v>2296064.3100000005</v>
      </c>
      <c r="J92" s="199">
        <f t="shared" si="24"/>
        <v>46569</v>
      </c>
      <c r="K92" s="167">
        <v>75</v>
      </c>
      <c r="L92" s="174">
        <f t="shared" si="25"/>
        <v>3246619.4302447666</v>
      </c>
      <c r="M92" s="200">
        <f t="shared" si="18"/>
        <v>10551.51</v>
      </c>
      <c r="N92" s="200">
        <f t="shared" si="19"/>
        <v>6899</v>
      </c>
      <c r="O92" s="200">
        <f t="shared" si="20"/>
        <v>17450.509999999998</v>
      </c>
      <c r="P92" s="200">
        <f t="shared" si="21"/>
        <v>3239720.4302447666</v>
      </c>
    </row>
    <row r="93" spans="1:16" x14ac:dyDescent="0.25">
      <c r="A93" s="143">
        <f t="shared" si="23"/>
        <v>46600</v>
      </c>
      <c r="B93" s="144">
        <v>76</v>
      </c>
      <c r="C93" s="131">
        <f t="shared" si="22"/>
        <v>2296064.3100000005</v>
      </c>
      <c r="D93" s="145">
        <f t="shared" si="14"/>
        <v>7462.21</v>
      </c>
      <c r="E93" s="145">
        <f t="shared" si="15"/>
        <v>4905.37</v>
      </c>
      <c r="F93" s="145">
        <f t="shared" si="16"/>
        <v>12367.58</v>
      </c>
      <c r="G93" s="145">
        <f t="shared" si="17"/>
        <v>2291158.9400000004</v>
      </c>
      <c r="J93" s="199">
        <f t="shared" si="24"/>
        <v>46600</v>
      </c>
      <c r="K93" s="167">
        <v>76</v>
      </c>
      <c r="L93" s="174">
        <f t="shared" si="25"/>
        <v>3239720.4302447666</v>
      </c>
      <c r="M93" s="200">
        <f t="shared" si="18"/>
        <v>10529.09</v>
      </c>
      <c r="N93" s="200">
        <f t="shared" si="19"/>
        <v>6921.42</v>
      </c>
      <c r="O93" s="200">
        <f t="shared" si="20"/>
        <v>17450.509999999998</v>
      </c>
      <c r="P93" s="200">
        <f t="shared" si="21"/>
        <v>3232799.0102447667</v>
      </c>
    </row>
    <row r="94" spans="1:16" x14ac:dyDescent="0.25">
      <c r="A94" s="143">
        <f t="shared" si="23"/>
        <v>46631</v>
      </c>
      <c r="B94" s="144">
        <v>77</v>
      </c>
      <c r="C94" s="131">
        <f t="shared" si="22"/>
        <v>2291158.9400000004</v>
      </c>
      <c r="D94" s="145">
        <f t="shared" si="14"/>
        <v>7446.27</v>
      </c>
      <c r="E94" s="145">
        <f t="shared" si="15"/>
        <v>4921.3100000000004</v>
      </c>
      <c r="F94" s="145">
        <f t="shared" si="16"/>
        <v>12367.58</v>
      </c>
      <c r="G94" s="145">
        <f t="shared" si="17"/>
        <v>2286237.6300000004</v>
      </c>
      <c r="J94" s="199">
        <f t="shared" si="24"/>
        <v>46631</v>
      </c>
      <c r="K94" s="167">
        <v>77</v>
      </c>
      <c r="L94" s="174">
        <f t="shared" si="25"/>
        <v>3232799.0102447667</v>
      </c>
      <c r="M94" s="200">
        <f t="shared" si="18"/>
        <v>10506.6</v>
      </c>
      <c r="N94" s="200">
        <f t="shared" si="19"/>
        <v>6943.91</v>
      </c>
      <c r="O94" s="200">
        <f t="shared" si="20"/>
        <v>17450.509999999998</v>
      </c>
      <c r="P94" s="200">
        <f t="shared" si="21"/>
        <v>3225855.1002447666</v>
      </c>
    </row>
    <row r="95" spans="1:16" x14ac:dyDescent="0.25">
      <c r="A95" s="143">
        <f t="shared" si="23"/>
        <v>46661</v>
      </c>
      <c r="B95" s="144">
        <v>78</v>
      </c>
      <c r="C95" s="131">
        <f t="shared" si="22"/>
        <v>2286237.6300000004</v>
      </c>
      <c r="D95" s="145">
        <f t="shared" si="14"/>
        <v>7430.27</v>
      </c>
      <c r="E95" s="145">
        <f t="shared" si="15"/>
        <v>4937.3100000000004</v>
      </c>
      <c r="F95" s="145">
        <f t="shared" si="16"/>
        <v>12367.58</v>
      </c>
      <c r="G95" s="145">
        <f t="shared" si="17"/>
        <v>2281300.3200000003</v>
      </c>
      <c r="J95" s="199">
        <f t="shared" si="24"/>
        <v>46661</v>
      </c>
      <c r="K95" s="167">
        <v>78</v>
      </c>
      <c r="L95" s="174">
        <f t="shared" si="25"/>
        <v>3225855.1002447666</v>
      </c>
      <c r="M95" s="200">
        <f t="shared" si="18"/>
        <v>10484.030000000001</v>
      </c>
      <c r="N95" s="200">
        <f t="shared" si="19"/>
        <v>6966.48</v>
      </c>
      <c r="O95" s="200">
        <f t="shared" si="20"/>
        <v>17450.509999999998</v>
      </c>
      <c r="P95" s="200">
        <f t="shared" si="21"/>
        <v>3218888.6202447666</v>
      </c>
    </row>
    <row r="96" spans="1:16" x14ac:dyDescent="0.25">
      <c r="A96" s="143">
        <f t="shared" si="23"/>
        <v>46692</v>
      </c>
      <c r="B96" s="144">
        <v>79</v>
      </c>
      <c r="C96" s="131">
        <f t="shared" si="22"/>
        <v>2281300.3200000003</v>
      </c>
      <c r="D96" s="145">
        <f t="shared" si="14"/>
        <v>7414.23</v>
      </c>
      <c r="E96" s="145">
        <f t="shared" si="15"/>
        <v>4953.3500000000004</v>
      </c>
      <c r="F96" s="145">
        <f t="shared" si="16"/>
        <v>12367.58</v>
      </c>
      <c r="G96" s="145">
        <f t="shared" si="17"/>
        <v>2276346.9700000002</v>
      </c>
      <c r="J96" s="199">
        <f t="shared" si="24"/>
        <v>46692</v>
      </c>
      <c r="K96" s="167">
        <v>79</v>
      </c>
      <c r="L96" s="174">
        <f t="shared" si="25"/>
        <v>3218888.6202447666</v>
      </c>
      <c r="M96" s="200">
        <f t="shared" si="18"/>
        <v>10461.39</v>
      </c>
      <c r="N96" s="200">
        <f t="shared" si="19"/>
        <v>6989.12</v>
      </c>
      <c r="O96" s="200">
        <f t="shared" si="20"/>
        <v>17450.509999999998</v>
      </c>
      <c r="P96" s="200">
        <f t="shared" si="21"/>
        <v>3211899.5002447665</v>
      </c>
    </row>
    <row r="97" spans="1:16" x14ac:dyDescent="0.25">
      <c r="A97" s="143">
        <f t="shared" si="23"/>
        <v>46722</v>
      </c>
      <c r="B97" s="144">
        <v>80</v>
      </c>
      <c r="C97" s="131">
        <f t="shared" si="22"/>
        <v>2276346.9700000002</v>
      </c>
      <c r="D97" s="145">
        <f t="shared" si="14"/>
        <v>7398.13</v>
      </c>
      <c r="E97" s="145">
        <f t="shared" si="15"/>
        <v>4969.45</v>
      </c>
      <c r="F97" s="145">
        <f t="shared" si="16"/>
        <v>12367.58</v>
      </c>
      <c r="G97" s="145">
        <f t="shared" si="17"/>
        <v>2271377.52</v>
      </c>
      <c r="J97" s="199">
        <f t="shared" si="24"/>
        <v>46722</v>
      </c>
      <c r="K97" s="167">
        <v>80</v>
      </c>
      <c r="L97" s="174">
        <f t="shared" si="25"/>
        <v>3211899.5002447665</v>
      </c>
      <c r="M97" s="200">
        <f t="shared" si="18"/>
        <v>10438.67</v>
      </c>
      <c r="N97" s="200">
        <f t="shared" si="19"/>
        <v>7011.84</v>
      </c>
      <c r="O97" s="200">
        <f t="shared" si="20"/>
        <v>17450.509999999998</v>
      </c>
      <c r="P97" s="200">
        <f t="shared" si="21"/>
        <v>3204887.6602447666</v>
      </c>
    </row>
    <row r="98" spans="1:16" x14ac:dyDescent="0.25">
      <c r="A98" s="143">
        <f t="shared" si="23"/>
        <v>46753</v>
      </c>
      <c r="B98" s="144">
        <v>81</v>
      </c>
      <c r="C98" s="131">
        <f t="shared" si="22"/>
        <v>2271377.52</v>
      </c>
      <c r="D98" s="145">
        <f t="shared" si="14"/>
        <v>7381.98</v>
      </c>
      <c r="E98" s="145">
        <f t="shared" si="15"/>
        <v>4985.6000000000004</v>
      </c>
      <c r="F98" s="145">
        <f t="shared" si="16"/>
        <v>12367.58</v>
      </c>
      <c r="G98" s="145">
        <f t="shared" si="17"/>
        <v>2266391.92</v>
      </c>
      <c r="J98" s="199">
        <f t="shared" si="24"/>
        <v>46753</v>
      </c>
      <c r="K98" s="167">
        <v>81</v>
      </c>
      <c r="L98" s="174">
        <f t="shared" si="25"/>
        <v>3204887.6602447666</v>
      </c>
      <c r="M98" s="200">
        <f t="shared" si="18"/>
        <v>10415.879999999999</v>
      </c>
      <c r="N98" s="200">
        <f t="shared" si="19"/>
        <v>7034.63</v>
      </c>
      <c r="O98" s="200">
        <f t="shared" si="20"/>
        <v>17450.509999999998</v>
      </c>
      <c r="P98" s="200">
        <f t="shared" si="21"/>
        <v>3197853.0302447667</v>
      </c>
    </row>
    <row r="99" spans="1:16" x14ac:dyDescent="0.25">
      <c r="A99" s="143">
        <f t="shared" si="23"/>
        <v>46784</v>
      </c>
      <c r="B99" s="144">
        <v>82</v>
      </c>
      <c r="C99" s="131">
        <f t="shared" si="22"/>
        <v>2266391.92</v>
      </c>
      <c r="D99" s="145">
        <f t="shared" si="14"/>
        <v>7365.77</v>
      </c>
      <c r="E99" s="145">
        <f t="shared" si="15"/>
        <v>5001.8</v>
      </c>
      <c r="F99" s="145">
        <f t="shared" si="16"/>
        <v>12367.58</v>
      </c>
      <c r="G99" s="145">
        <f t="shared" si="17"/>
        <v>2261390.12</v>
      </c>
      <c r="J99" s="199">
        <f t="shared" si="24"/>
        <v>46784</v>
      </c>
      <c r="K99" s="167">
        <v>82</v>
      </c>
      <c r="L99" s="174">
        <f t="shared" si="25"/>
        <v>3197853.0302447667</v>
      </c>
      <c r="M99" s="200">
        <f t="shared" si="18"/>
        <v>10393.02</v>
      </c>
      <c r="N99" s="200">
        <f t="shared" si="19"/>
        <v>7057.49</v>
      </c>
      <c r="O99" s="200">
        <f t="shared" si="20"/>
        <v>17450.509999999998</v>
      </c>
      <c r="P99" s="200">
        <f t="shared" si="21"/>
        <v>3190795.5402447665</v>
      </c>
    </row>
    <row r="100" spans="1:16" x14ac:dyDescent="0.25">
      <c r="A100" s="143">
        <f t="shared" si="23"/>
        <v>46813</v>
      </c>
      <c r="B100" s="144">
        <v>83</v>
      </c>
      <c r="C100" s="131">
        <f t="shared" si="22"/>
        <v>2261390.12</v>
      </c>
      <c r="D100" s="145">
        <f t="shared" si="14"/>
        <v>7349.52</v>
      </c>
      <c r="E100" s="145">
        <f t="shared" si="15"/>
        <v>5018.0600000000004</v>
      </c>
      <c r="F100" s="145">
        <f t="shared" si="16"/>
        <v>12367.58</v>
      </c>
      <c r="G100" s="145">
        <f t="shared" si="17"/>
        <v>2256372.06</v>
      </c>
      <c r="J100" s="199">
        <f t="shared" si="24"/>
        <v>46813</v>
      </c>
      <c r="K100" s="167">
        <v>83</v>
      </c>
      <c r="L100" s="174">
        <f t="shared" si="25"/>
        <v>3190795.5402447665</v>
      </c>
      <c r="M100" s="200">
        <f t="shared" si="18"/>
        <v>10370.09</v>
      </c>
      <c r="N100" s="200">
        <f t="shared" si="19"/>
        <v>7080.42</v>
      </c>
      <c r="O100" s="200">
        <f t="shared" si="20"/>
        <v>17450.509999999998</v>
      </c>
      <c r="P100" s="200">
        <f t="shared" si="21"/>
        <v>3183715.1202447666</v>
      </c>
    </row>
    <row r="101" spans="1:16" x14ac:dyDescent="0.25">
      <c r="A101" s="143">
        <f t="shared" si="23"/>
        <v>46844</v>
      </c>
      <c r="B101" s="144">
        <v>84</v>
      </c>
      <c r="C101" s="131">
        <f t="shared" si="22"/>
        <v>2256372.06</v>
      </c>
      <c r="D101" s="145">
        <f t="shared" si="14"/>
        <v>7333.21</v>
      </c>
      <c r="E101" s="145">
        <f t="shared" si="15"/>
        <v>5034.37</v>
      </c>
      <c r="F101" s="145">
        <f t="shared" si="16"/>
        <v>12367.58</v>
      </c>
      <c r="G101" s="145">
        <f t="shared" si="17"/>
        <v>2251337.69</v>
      </c>
      <c r="J101" s="199">
        <f t="shared" si="24"/>
        <v>46844</v>
      </c>
      <c r="K101" s="167">
        <v>84</v>
      </c>
      <c r="L101" s="174">
        <f t="shared" si="25"/>
        <v>3183715.1202447666</v>
      </c>
      <c r="M101" s="200">
        <f t="shared" si="18"/>
        <v>10347.07</v>
      </c>
      <c r="N101" s="200">
        <f t="shared" si="19"/>
        <v>7103.44</v>
      </c>
      <c r="O101" s="200">
        <f t="shared" si="20"/>
        <v>17450.509999999998</v>
      </c>
      <c r="P101" s="200">
        <f t="shared" si="21"/>
        <v>3176611.6802447666</v>
      </c>
    </row>
    <row r="102" spans="1:16" x14ac:dyDescent="0.25">
      <c r="A102" s="143">
        <f t="shared" si="23"/>
        <v>46874</v>
      </c>
      <c r="B102" s="144">
        <v>85</v>
      </c>
      <c r="C102" s="131">
        <f t="shared" si="22"/>
        <v>2251337.69</v>
      </c>
      <c r="D102" s="145">
        <f t="shared" si="14"/>
        <v>7316.85</v>
      </c>
      <c r="E102" s="145">
        <f t="shared" si="15"/>
        <v>5050.7299999999996</v>
      </c>
      <c r="F102" s="145">
        <f t="shared" si="16"/>
        <v>12367.58</v>
      </c>
      <c r="G102" s="145">
        <f t="shared" si="17"/>
        <v>2246286.96</v>
      </c>
      <c r="J102" s="199">
        <f t="shared" si="24"/>
        <v>46874</v>
      </c>
      <c r="K102" s="167">
        <v>85</v>
      </c>
      <c r="L102" s="174">
        <f t="shared" si="25"/>
        <v>3176611.6802447666</v>
      </c>
      <c r="M102" s="200">
        <f t="shared" si="18"/>
        <v>10323.99</v>
      </c>
      <c r="N102" s="200">
        <f t="shared" si="19"/>
        <v>7126.52</v>
      </c>
      <c r="O102" s="200">
        <f t="shared" si="20"/>
        <v>17450.509999999998</v>
      </c>
      <c r="P102" s="200">
        <f t="shared" si="21"/>
        <v>3169485.1602447666</v>
      </c>
    </row>
    <row r="103" spans="1:16" x14ac:dyDescent="0.25">
      <c r="A103" s="143">
        <f t="shared" si="23"/>
        <v>46905</v>
      </c>
      <c r="B103" s="144">
        <v>86</v>
      </c>
      <c r="C103" s="131">
        <f t="shared" si="22"/>
        <v>2246286.96</v>
      </c>
      <c r="D103" s="145">
        <f t="shared" si="14"/>
        <v>7300.43</v>
      </c>
      <c r="E103" s="145">
        <f t="shared" si="15"/>
        <v>5067.1499999999996</v>
      </c>
      <c r="F103" s="145">
        <f t="shared" si="16"/>
        <v>12367.58</v>
      </c>
      <c r="G103" s="145">
        <f t="shared" si="17"/>
        <v>2241219.81</v>
      </c>
      <c r="J103" s="199">
        <f t="shared" si="24"/>
        <v>46905</v>
      </c>
      <c r="K103" s="167">
        <v>86</v>
      </c>
      <c r="L103" s="174">
        <f t="shared" si="25"/>
        <v>3169485.1602447666</v>
      </c>
      <c r="M103" s="200">
        <f t="shared" si="18"/>
        <v>10300.83</v>
      </c>
      <c r="N103" s="200">
        <f t="shared" si="19"/>
        <v>7149.68</v>
      </c>
      <c r="O103" s="200">
        <f t="shared" si="20"/>
        <v>17450.509999999998</v>
      </c>
      <c r="P103" s="200">
        <f t="shared" si="21"/>
        <v>3162335.4802447665</v>
      </c>
    </row>
    <row r="104" spans="1:16" x14ac:dyDescent="0.25">
      <c r="A104" s="143">
        <f t="shared" si="23"/>
        <v>46935</v>
      </c>
      <c r="B104" s="144">
        <v>87</v>
      </c>
      <c r="C104" s="131">
        <f t="shared" si="22"/>
        <v>2241219.81</v>
      </c>
      <c r="D104" s="145">
        <f t="shared" si="14"/>
        <v>7283.96</v>
      </c>
      <c r="E104" s="145">
        <f t="shared" si="15"/>
        <v>5083.6099999999997</v>
      </c>
      <c r="F104" s="145">
        <f t="shared" si="16"/>
        <v>12367.58</v>
      </c>
      <c r="G104" s="145">
        <f t="shared" si="17"/>
        <v>2236136.2000000002</v>
      </c>
      <c r="J104" s="199">
        <f t="shared" si="24"/>
        <v>46935</v>
      </c>
      <c r="K104" s="167">
        <v>87</v>
      </c>
      <c r="L104" s="174">
        <f t="shared" si="25"/>
        <v>3162335.4802447665</v>
      </c>
      <c r="M104" s="200">
        <f t="shared" si="18"/>
        <v>10277.59</v>
      </c>
      <c r="N104" s="200">
        <f t="shared" si="19"/>
        <v>7172.92</v>
      </c>
      <c r="O104" s="200">
        <f t="shared" si="20"/>
        <v>17450.509999999998</v>
      </c>
      <c r="P104" s="200">
        <f t="shared" si="21"/>
        <v>3155162.5602447665</v>
      </c>
    </row>
    <row r="105" spans="1:16" x14ac:dyDescent="0.25">
      <c r="A105" s="143">
        <f t="shared" si="23"/>
        <v>46966</v>
      </c>
      <c r="B105" s="144">
        <v>88</v>
      </c>
      <c r="C105" s="131">
        <f t="shared" si="22"/>
        <v>2236136.2000000002</v>
      </c>
      <c r="D105" s="145">
        <f t="shared" si="14"/>
        <v>7267.44</v>
      </c>
      <c r="E105" s="145">
        <f t="shared" si="15"/>
        <v>5100.1400000000003</v>
      </c>
      <c r="F105" s="145">
        <f t="shared" si="16"/>
        <v>12367.58</v>
      </c>
      <c r="G105" s="145">
        <f t="shared" si="17"/>
        <v>2231036.06</v>
      </c>
      <c r="J105" s="199">
        <f t="shared" si="24"/>
        <v>46966</v>
      </c>
      <c r="K105" s="167">
        <v>88</v>
      </c>
      <c r="L105" s="174">
        <f t="shared" si="25"/>
        <v>3155162.5602447665</v>
      </c>
      <c r="M105" s="200">
        <f t="shared" si="18"/>
        <v>10254.280000000001</v>
      </c>
      <c r="N105" s="200">
        <f t="shared" si="19"/>
        <v>7196.23</v>
      </c>
      <c r="O105" s="200">
        <f t="shared" si="20"/>
        <v>17450.509999999998</v>
      </c>
      <c r="P105" s="200">
        <f t="shared" si="21"/>
        <v>3147966.3302447665</v>
      </c>
    </row>
    <row r="106" spans="1:16" x14ac:dyDescent="0.25">
      <c r="A106" s="143">
        <f t="shared" si="23"/>
        <v>46997</v>
      </c>
      <c r="B106" s="144">
        <v>89</v>
      </c>
      <c r="C106" s="131">
        <f t="shared" si="22"/>
        <v>2231036.06</v>
      </c>
      <c r="D106" s="145">
        <f t="shared" si="14"/>
        <v>7250.87</v>
      </c>
      <c r="E106" s="145">
        <f t="shared" si="15"/>
        <v>5116.71</v>
      </c>
      <c r="F106" s="145">
        <f t="shared" si="16"/>
        <v>12367.58</v>
      </c>
      <c r="G106" s="145">
        <f t="shared" si="17"/>
        <v>2225919.35</v>
      </c>
      <c r="J106" s="199">
        <f t="shared" si="24"/>
        <v>46997</v>
      </c>
      <c r="K106" s="167">
        <v>89</v>
      </c>
      <c r="L106" s="174">
        <f t="shared" si="25"/>
        <v>3147966.3302447665</v>
      </c>
      <c r="M106" s="200">
        <f t="shared" si="18"/>
        <v>10230.89</v>
      </c>
      <c r="N106" s="200">
        <f t="shared" si="19"/>
        <v>7219.62</v>
      </c>
      <c r="O106" s="200">
        <f t="shared" si="20"/>
        <v>17450.509999999998</v>
      </c>
      <c r="P106" s="200">
        <f t="shared" si="21"/>
        <v>3140746.7102447664</v>
      </c>
    </row>
    <row r="107" spans="1:16" x14ac:dyDescent="0.25">
      <c r="A107" s="143">
        <f t="shared" si="23"/>
        <v>47027</v>
      </c>
      <c r="B107" s="144">
        <v>90</v>
      </c>
      <c r="C107" s="131">
        <f t="shared" si="22"/>
        <v>2225919.35</v>
      </c>
      <c r="D107" s="145">
        <f t="shared" si="14"/>
        <v>7234.24</v>
      </c>
      <c r="E107" s="145">
        <f t="shared" si="15"/>
        <v>5133.34</v>
      </c>
      <c r="F107" s="145">
        <f t="shared" si="16"/>
        <v>12367.58</v>
      </c>
      <c r="G107" s="145">
        <f t="shared" si="17"/>
        <v>2220786.0100000002</v>
      </c>
      <c r="J107" s="199">
        <f t="shared" si="24"/>
        <v>47027</v>
      </c>
      <c r="K107" s="167">
        <v>90</v>
      </c>
      <c r="L107" s="174">
        <f t="shared" si="25"/>
        <v>3140746.7102447664</v>
      </c>
      <c r="M107" s="200">
        <f t="shared" si="18"/>
        <v>10207.43</v>
      </c>
      <c r="N107" s="200">
        <f t="shared" si="19"/>
        <v>7243.08</v>
      </c>
      <c r="O107" s="200">
        <f t="shared" si="20"/>
        <v>17450.509999999998</v>
      </c>
      <c r="P107" s="200">
        <f t="shared" si="21"/>
        <v>3133503.6302447664</v>
      </c>
    </row>
    <row r="108" spans="1:16" x14ac:dyDescent="0.25">
      <c r="A108" s="143">
        <f t="shared" si="23"/>
        <v>47058</v>
      </c>
      <c r="B108" s="144">
        <v>91</v>
      </c>
      <c r="C108" s="131">
        <f t="shared" si="22"/>
        <v>2220786.0100000002</v>
      </c>
      <c r="D108" s="145">
        <f t="shared" si="14"/>
        <v>7217.55</v>
      </c>
      <c r="E108" s="145">
        <f t="shared" si="15"/>
        <v>5150.0200000000004</v>
      </c>
      <c r="F108" s="145">
        <f t="shared" si="16"/>
        <v>12367.58</v>
      </c>
      <c r="G108" s="145">
        <f t="shared" si="17"/>
        <v>2215635.9900000002</v>
      </c>
      <c r="J108" s="199">
        <f t="shared" si="24"/>
        <v>47058</v>
      </c>
      <c r="K108" s="167">
        <v>91</v>
      </c>
      <c r="L108" s="174">
        <f t="shared" si="25"/>
        <v>3133503.6302447664</v>
      </c>
      <c r="M108" s="200">
        <f t="shared" si="18"/>
        <v>10183.89</v>
      </c>
      <c r="N108" s="200">
        <f t="shared" si="19"/>
        <v>7266.62</v>
      </c>
      <c r="O108" s="200">
        <f t="shared" si="20"/>
        <v>17450.509999999998</v>
      </c>
      <c r="P108" s="200">
        <f t="shared" si="21"/>
        <v>3126237.0102447663</v>
      </c>
    </row>
    <row r="109" spans="1:16" x14ac:dyDescent="0.25">
      <c r="A109" s="143">
        <f t="shared" si="23"/>
        <v>47088</v>
      </c>
      <c r="B109" s="144">
        <v>92</v>
      </c>
      <c r="C109" s="131">
        <f t="shared" si="22"/>
        <v>2215635.9900000002</v>
      </c>
      <c r="D109" s="145">
        <f t="shared" si="14"/>
        <v>7200.82</v>
      </c>
      <c r="E109" s="145">
        <f t="shared" si="15"/>
        <v>5166.76</v>
      </c>
      <c r="F109" s="145">
        <f t="shared" si="16"/>
        <v>12367.58</v>
      </c>
      <c r="G109" s="145">
        <f t="shared" si="17"/>
        <v>2210469.2300000004</v>
      </c>
      <c r="J109" s="199">
        <f t="shared" si="24"/>
        <v>47088</v>
      </c>
      <c r="K109" s="167">
        <v>92</v>
      </c>
      <c r="L109" s="174">
        <f t="shared" si="25"/>
        <v>3126237.0102447663</v>
      </c>
      <c r="M109" s="200">
        <f t="shared" si="18"/>
        <v>10160.27</v>
      </c>
      <c r="N109" s="200">
        <f t="shared" si="19"/>
        <v>7290.24</v>
      </c>
      <c r="O109" s="200">
        <f t="shared" si="20"/>
        <v>17450.509999999998</v>
      </c>
      <c r="P109" s="200">
        <f t="shared" si="21"/>
        <v>3118946.770244766</v>
      </c>
    </row>
    <row r="110" spans="1:16" x14ac:dyDescent="0.25">
      <c r="A110" s="143">
        <f t="shared" si="23"/>
        <v>47119</v>
      </c>
      <c r="B110" s="144">
        <v>93</v>
      </c>
      <c r="C110" s="131">
        <f t="shared" si="22"/>
        <v>2210469.2300000004</v>
      </c>
      <c r="D110" s="145">
        <f t="shared" si="14"/>
        <v>7184.03</v>
      </c>
      <c r="E110" s="145">
        <f t="shared" si="15"/>
        <v>5183.55</v>
      </c>
      <c r="F110" s="145">
        <f t="shared" si="16"/>
        <v>12367.58</v>
      </c>
      <c r="G110" s="145">
        <f t="shared" si="17"/>
        <v>2205285.6800000006</v>
      </c>
      <c r="J110" s="199">
        <f t="shared" si="24"/>
        <v>47119</v>
      </c>
      <c r="K110" s="167">
        <v>93</v>
      </c>
      <c r="L110" s="174">
        <f t="shared" si="25"/>
        <v>3118946.770244766</v>
      </c>
      <c r="M110" s="200">
        <f t="shared" si="18"/>
        <v>10136.58</v>
      </c>
      <c r="N110" s="200">
        <f t="shared" si="19"/>
        <v>7313.93</v>
      </c>
      <c r="O110" s="200">
        <f t="shared" si="20"/>
        <v>17450.509999999998</v>
      </c>
      <c r="P110" s="200">
        <f t="shared" si="21"/>
        <v>3111632.8402447659</v>
      </c>
    </row>
    <row r="111" spans="1:16" x14ac:dyDescent="0.25">
      <c r="A111" s="143">
        <f t="shared" si="23"/>
        <v>47150</v>
      </c>
      <c r="B111" s="144">
        <v>94</v>
      </c>
      <c r="C111" s="131">
        <f t="shared" si="22"/>
        <v>2205285.6800000006</v>
      </c>
      <c r="D111" s="145">
        <f t="shared" si="14"/>
        <v>7167.18</v>
      </c>
      <c r="E111" s="145">
        <f t="shared" si="15"/>
        <v>5200.3999999999996</v>
      </c>
      <c r="F111" s="145">
        <f t="shared" si="16"/>
        <v>12367.58</v>
      </c>
      <c r="G111" s="145">
        <f t="shared" si="17"/>
        <v>2200085.2800000007</v>
      </c>
      <c r="J111" s="199">
        <f t="shared" si="24"/>
        <v>47150</v>
      </c>
      <c r="K111" s="167">
        <v>94</v>
      </c>
      <c r="L111" s="174">
        <f t="shared" si="25"/>
        <v>3111632.8402447659</v>
      </c>
      <c r="M111" s="200">
        <f t="shared" si="18"/>
        <v>10112.81</v>
      </c>
      <c r="N111" s="200">
        <f t="shared" si="19"/>
        <v>7337.7</v>
      </c>
      <c r="O111" s="200">
        <f t="shared" si="20"/>
        <v>17450.509999999998</v>
      </c>
      <c r="P111" s="200">
        <f t="shared" si="21"/>
        <v>3104295.1402447657</v>
      </c>
    </row>
    <row r="112" spans="1:16" x14ac:dyDescent="0.25">
      <c r="A112" s="143">
        <f t="shared" si="23"/>
        <v>47178</v>
      </c>
      <c r="B112" s="144">
        <v>95</v>
      </c>
      <c r="C112" s="131">
        <f t="shared" si="22"/>
        <v>2200085.2800000007</v>
      </c>
      <c r="D112" s="145">
        <f t="shared" si="14"/>
        <v>7150.28</v>
      </c>
      <c r="E112" s="145">
        <f t="shared" si="15"/>
        <v>5217.3</v>
      </c>
      <c r="F112" s="145">
        <f t="shared" si="16"/>
        <v>12367.58</v>
      </c>
      <c r="G112" s="145">
        <f t="shared" si="17"/>
        <v>2194867.9800000009</v>
      </c>
      <c r="J112" s="199">
        <f t="shared" si="24"/>
        <v>47178</v>
      </c>
      <c r="K112" s="167">
        <v>95</v>
      </c>
      <c r="L112" s="174">
        <f t="shared" si="25"/>
        <v>3104295.1402447657</v>
      </c>
      <c r="M112" s="200">
        <f t="shared" si="18"/>
        <v>10088.959999999999</v>
      </c>
      <c r="N112" s="200">
        <f t="shared" si="19"/>
        <v>7361.55</v>
      </c>
      <c r="O112" s="200">
        <f t="shared" si="20"/>
        <v>17450.509999999998</v>
      </c>
      <c r="P112" s="200">
        <f t="shared" si="21"/>
        <v>3096933.5902447659</v>
      </c>
    </row>
    <row r="113" spans="1:16" x14ac:dyDescent="0.25">
      <c r="A113" s="143">
        <f t="shared" si="23"/>
        <v>47209</v>
      </c>
      <c r="B113" s="144">
        <v>96</v>
      </c>
      <c r="C113" s="131">
        <f t="shared" si="22"/>
        <v>2194867.9800000009</v>
      </c>
      <c r="D113" s="145">
        <f t="shared" si="14"/>
        <v>7133.32</v>
      </c>
      <c r="E113" s="145">
        <f t="shared" si="15"/>
        <v>5234.26</v>
      </c>
      <c r="F113" s="145">
        <f t="shared" si="16"/>
        <v>12367.58</v>
      </c>
      <c r="G113" s="145">
        <f t="shared" si="17"/>
        <v>2189633.7200000011</v>
      </c>
      <c r="J113" s="199">
        <f t="shared" si="24"/>
        <v>47209</v>
      </c>
      <c r="K113" s="167">
        <v>96</v>
      </c>
      <c r="L113" s="174">
        <f t="shared" si="25"/>
        <v>3096933.5902447659</v>
      </c>
      <c r="M113" s="200">
        <f t="shared" si="18"/>
        <v>10065.030000000001</v>
      </c>
      <c r="N113" s="200">
        <f t="shared" si="19"/>
        <v>7385.48</v>
      </c>
      <c r="O113" s="200">
        <f t="shared" si="20"/>
        <v>17450.509999999998</v>
      </c>
      <c r="P113" s="200">
        <f t="shared" si="21"/>
        <v>3089548.1102447659</v>
      </c>
    </row>
    <row r="114" spans="1:16" x14ac:dyDescent="0.25">
      <c r="A114" s="143">
        <f t="shared" si="23"/>
        <v>47239</v>
      </c>
      <c r="B114" s="144">
        <v>97</v>
      </c>
      <c r="C114" s="131">
        <f t="shared" si="22"/>
        <v>2189633.7200000011</v>
      </c>
      <c r="D114" s="145">
        <f t="shared" si="14"/>
        <v>7116.31</v>
      </c>
      <c r="E114" s="145">
        <f t="shared" si="15"/>
        <v>5251.27</v>
      </c>
      <c r="F114" s="145">
        <f t="shared" si="16"/>
        <v>12367.58</v>
      </c>
      <c r="G114" s="145">
        <f t="shared" si="17"/>
        <v>2184382.4500000011</v>
      </c>
      <c r="J114" s="199">
        <f t="shared" si="24"/>
        <v>47239</v>
      </c>
      <c r="K114" s="167">
        <v>97</v>
      </c>
      <c r="L114" s="174">
        <f t="shared" si="25"/>
        <v>3089548.1102447659</v>
      </c>
      <c r="M114" s="200">
        <f t="shared" si="18"/>
        <v>10041.030000000001</v>
      </c>
      <c r="N114" s="200">
        <f t="shared" si="19"/>
        <v>7409.48</v>
      </c>
      <c r="O114" s="200">
        <f t="shared" si="20"/>
        <v>17450.509999999998</v>
      </c>
      <c r="P114" s="200">
        <f t="shared" si="21"/>
        <v>3082138.6302447659</v>
      </c>
    </row>
    <row r="115" spans="1:16" x14ac:dyDescent="0.25">
      <c r="A115" s="143">
        <f t="shared" si="23"/>
        <v>47270</v>
      </c>
      <c r="B115" s="144">
        <v>98</v>
      </c>
      <c r="C115" s="131">
        <f t="shared" si="22"/>
        <v>2184382.4500000011</v>
      </c>
      <c r="D115" s="145">
        <f t="shared" si="14"/>
        <v>7099.24</v>
      </c>
      <c r="E115" s="145">
        <f t="shared" si="15"/>
        <v>5268.33</v>
      </c>
      <c r="F115" s="145">
        <f t="shared" si="16"/>
        <v>12367.58</v>
      </c>
      <c r="G115" s="145">
        <f t="shared" si="17"/>
        <v>2179114.120000001</v>
      </c>
      <c r="J115" s="199">
        <f t="shared" si="24"/>
        <v>47270</v>
      </c>
      <c r="K115" s="167">
        <v>98</v>
      </c>
      <c r="L115" s="174">
        <f t="shared" si="25"/>
        <v>3082138.6302447659</v>
      </c>
      <c r="M115" s="200">
        <f t="shared" si="18"/>
        <v>10016.950000000001</v>
      </c>
      <c r="N115" s="200">
        <f t="shared" si="19"/>
        <v>7433.56</v>
      </c>
      <c r="O115" s="200">
        <f t="shared" si="20"/>
        <v>17450.509999999998</v>
      </c>
      <c r="P115" s="200">
        <f t="shared" si="21"/>
        <v>3074705.0702447658</v>
      </c>
    </row>
    <row r="116" spans="1:16" x14ac:dyDescent="0.25">
      <c r="A116" s="143">
        <f t="shared" si="23"/>
        <v>47300</v>
      </c>
      <c r="B116" s="144">
        <v>99</v>
      </c>
      <c r="C116" s="131">
        <f t="shared" si="22"/>
        <v>2179114.120000001</v>
      </c>
      <c r="D116" s="145">
        <f t="shared" si="14"/>
        <v>7082.12</v>
      </c>
      <c r="E116" s="145">
        <f t="shared" si="15"/>
        <v>5285.46</v>
      </c>
      <c r="F116" s="145">
        <f t="shared" si="16"/>
        <v>12367.58</v>
      </c>
      <c r="G116" s="145">
        <f t="shared" si="17"/>
        <v>2173828.6600000011</v>
      </c>
      <c r="J116" s="199">
        <f t="shared" si="24"/>
        <v>47300</v>
      </c>
      <c r="K116" s="167">
        <v>99</v>
      </c>
      <c r="L116" s="174">
        <f t="shared" si="25"/>
        <v>3074705.0702447658</v>
      </c>
      <c r="M116" s="200">
        <f t="shared" si="18"/>
        <v>9992.7900000000009</v>
      </c>
      <c r="N116" s="200">
        <f t="shared" si="19"/>
        <v>7457.72</v>
      </c>
      <c r="O116" s="200">
        <f t="shared" si="20"/>
        <v>17450.509999999998</v>
      </c>
      <c r="P116" s="200">
        <f t="shared" si="21"/>
        <v>3067247.3502447656</v>
      </c>
    </row>
    <row r="117" spans="1:16" x14ac:dyDescent="0.25">
      <c r="A117" s="143">
        <f t="shared" si="23"/>
        <v>47331</v>
      </c>
      <c r="B117" s="144">
        <v>100</v>
      </c>
      <c r="C117" s="131">
        <f t="shared" si="22"/>
        <v>2173828.6600000011</v>
      </c>
      <c r="D117" s="145">
        <f t="shared" si="14"/>
        <v>7064.94</v>
      </c>
      <c r="E117" s="145">
        <f t="shared" si="15"/>
        <v>5302.63</v>
      </c>
      <c r="F117" s="145">
        <f t="shared" si="16"/>
        <v>12367.58</v>
      </c>
      <c r="G117" s="145">
        <f t="shared" si="17"/>
        <v>2168526.0300000012</v>
      </c>
      <c r="J117" s="199">
        <f t="shared" si="24"/>
        <v>47331</v>
      </c>
      <c r="K117" s="167">
        <v>100</v>
      </c>
      <c r="L117" s="174">
        <f t="shared" si="25"/>
        <v>3067247.3502447656</v>
      </c>
      <c r="M117" s="200">
        <f t="shared" si="18"/>
        <v>9968.5499999999993</v>
      </c>
      <c r="N117" s="200">
        <f t="shared" si="19"/>
        <v>7481.96</v>
      </c>
      <c r="O117" s="200">
        <f t="shared" si="20"/>
        <v>17450.509999999998</v>
      </c>
      <c r="P117" s="200">
        <f t="shared" si="21"/>
        <v>3059765.3902447657</v>
      </c>
    </row>
    <row r="118" spans="1:16" x14ac:dyDescent="0.25">
      <c r="A118" s="143">
        <f t="shared" si="23"/>
        <v>47362</v>
      </c>
      <c r="B118" s="144">
        <v>101</v>
      </c>
      <c r="C118" s="131">
        <f t="shared" si="22"/>
        <v>2168526.0300000012</v>
      </c>
      <c r="D118" s="145">
        <f t="shared" si="14"/>
        <v>7047.71</v>
      </c>
      <c r="E118" s="145">
        <f t="shared" si="15"/>
        <v>5319.87</v>
      </c>
      <c r="F118" s="145">
        <f t="shared" si="16"/>
        <v>12367.58</v>
      </c>
      <c r="G118" s="145">
        <f t="shared" si="17"/>
        <v>2163206.1600000011</v>
      </c>
      <c r="J118" s="199">
        <f t="shared" si="24"/>
        <v>47362</v>
      </c>
      <c r="K118" s="167">
        <v>101</v>
      </c>
      <c r="L118" s="174">
        <f t="shared" si="25"/>
        <v>3059765.3902447657</v>
      </c>
      <c r="M118" s="200">
        <f t="shared" si="18"/>
        <v>9944.24</v>
      </c>
      <c r="N118" s="200">
        <f t="shared" si="19"/>
        <v>7506.27</v>
      </c>
      <c r="O118" s="200">
        <f t="shared" si="20"/>
        <v>17450.509999999998</v>
      </c>
      <c r="P118" s="200">
        <f t="shared" si="21"/>
        <v>3052259.1202447657</v>
      </c>
    </row>
    <row r="119" spans="1:16" x14ac:dyDescent="0.25">
      <c r="A119" s="143">
        <f t="shared" si="23"/>
        <v>47392</v>
      </c>
      <c r="B119" s="144">
        <v>102</v>
      </c>
      <c r="C119" s="131">
        <f t="shared" si="22"/>
        <v>2163206.1600000011</v>
      </c>
      <c r="D119" s="145">
        <f t="shared" si="14"/>
        <v>7030.42</v>
      </c>
      <c r="E119" s="145">
        <f t="shared" si="15"/>
        <v>5337.16</v>
      </c>
      <c r="F119" s="145">
        <f t="shared" si="16"/>
        <v>12367.58</v>
      </c>
      <c r="G119" s="145">
        <f t="shared" si="17"/>
        <v>2157869.0000000009</v>
      </c>
      <c r="J119" s="199">
        <f t="shared" si="24"/>
        <v>47392</v>
      </c>
      <c r="K119" s="167">
        <v>102</v>
      </c>
      <c r="L119" s="174">
        <f t="shared" si="25"/>
        <v>3052259.1202447657</v>
      </c>
      <c r="M119" s="200">
        <f t="shared" si="18"/>
        <v>9919.84</v>
      </c>
      <c r="N119" s="200">
        <f t="shared" si="19"/>
        <v>7530.67</v>
      </c>
      <c r="O119" s="200">
        <f t="shared" si="20"/>
        <v>17450.509999999998</v>
      </c>
      <c r="P119" s="200">
        <f t="shared" si="21"/>
        <v>3044728.4502447657</v>
      </c>
    </row>
    <row r="120" spans="1:16" x14ac:dyDescent="0.25">
      <c r="A120" s="143">
        <f t="shared" si="23"/>
        <v>47423</v>
      </c>
      <c r="B120" s="144">
        <v>103</v>
      </c>
      <c r="C120" s="131">
        <f t="shared" si="22"/>
        <v>2157869.0000000009</v>
      </c>
      <c r="D120" s="145">
        <f t="shared" si="14"/>
        <v>7013.07</v>
      </c>
      <c r="E120" s="145">
        <f t="shared" si="15"/>
        <v>5354.5</v>
      </c>
      <c r="F120" s="145">
        <f t="shared" si="16"/>
        <v>12367.58</v>
      </c>
      <c r="G120" s="145">
        <f t="shared" si="17"/>
        <v>2152514.5000000009</v>
      </c>
      <c r="J120" s="199">
        <f t="shared" si="24"/>
        <v>47423</v>
      </c>
      <c r="K120" s="167">
        <v>103</v>
      </c>
      <c r="L120" s="174">
        <f t="shared" si="25"/>
        <v>3044728.4502447657</v>
      </c>
      <c r="M120" s="200">
        <f t="shared" si="18"/>
        <v>9895.3700000000008</v>
      </c>
      <c r="N120" s="200">
        <f t="shared" si="19"/>
        <v>7555.14</v>
      </c>
      <c r="O120" s="200">
        <f t="shared" si="20"/>
        <v>17450.509999999998</v>
      </c>
      <c r="P120" s="200">
        <f t="shared" si="21"/>
        <v>3037173.3102447656</v>
      </c>
    </row>
    <row r="121" spans="1:16" x14ac:dyDescent="0.25">
      <c r="A121" s="143">
        <f t="shared" si="23"/>
        <v>47453</v>
      </c>
      <c r="B121" s="144">
        <v>104</v>
      </c>
      <c r="C121" s="131">
        <f t="shared" si="22"/>
        <v>2152514.5000000009</v>
      </c>
      <c r="D121" s="145">
        <f t="shared" si="14"/>
        <v>6995.67</v>
      </c>
      <c r="E121" s="145">
        <f t="shared" si="15"/>
        <v>5371.91</v>
      </c>
      <c r="F121" s="145">
        <f t="shared" si="16"/>
        <v>12367.58</v>
      </c>
      <c r="G121" s="145">
        <f t="shared" si="17"/>
        <v>2147142.5900000008</v>
      </c>
      <c r="J121" s="199">
        <f t="shared" si="24"/>
        <v>47453</v>
      </c>
      <c r="K121" s="167">
        <v>104</v>
      </c>
      <c r="L121" s="174">
        <f t="shared" si="25"/>
        <v>3037173.3102447656</v>
      </c>
      <c r="M121" s="200">
        <f t="shared" si="18"/>
        <v>9870.81</v>
      </c>
      <c r="N121" s="200">
        <f t="shared" si="19"/>
        <v>7579.7</v>
      </c>
      <c r="O121" s="200">
        <f t="shared" si="20"/>
        <v>17450.509999999998</v>
      </c>
      <c r="P121" s="200">
        <f t="shared" si="21"/>
        <v>3029593.6102447654</v>
      </c>
    </row>
    <row r="122" spans="1:16" x14ac:dyDescent="0.25">
      <c r="A122" s="143">
        <f t="shared" si="23"/>
        <v>47484</v>
      </c>
      <c r="B122" s="144">
        <v>105</v>
      </c>
      <c r="C122" s="131">
        <f t="shared" si="22"/>
        <v>2147142.5900000008</v>
      </c>
      <c r="D122" s="145">
        <f t="shared" si="14"/>
        <v>6978.21</v>
      </c>
      <c r="E122" s="145">
        <f t="shared" si="15"/>
        <v>5389.36</v>
      </c>
      <c r="F122" s="145">
        <f t="shared" si="16"/>
        <v>12367.58</v>
      </c>
      <c r="G122" s="145">
        <f t="shared" si="17"/>
        <v>2141753.2300000009</v>
      </c>
      <c r="J122" s="199">
        <f t="shared" si="24"/>
        <v>47484</v>
      </c>
      <c r="K122" s="167">
        <v>105</v>
      </c>
      <c r="L122" s="174">
        <f t="shared" si="25"/>
        <v>3029593.6102447654</v>
      </c>
      <c r="M122" s="200">
        <f t="shared" si="18"/>
        <v>9846.18</v>
      </c>
      <c r="N122" s="200">
        <f t="shared" si="19"/>
        <v>7604.33</v>
      </c>
      <c r="O122" s="200">
        <f t="shared" si="20"/>
        <v>17450.509999999998</v>
      </c>
      <c r="P122" s="200">
        <f t="shared" si="21"/>
        <v>3021989.2802447653</v>
      </c>
    </row>
    <row r="123" spans="1:16" x14ac:dyDescent="0.25">
      <c r="A123" s="143">
        <f t="shared" si="23"/>
        <v>47515</v>
      </c>
      <c r="B123" s="144">
        <v>106</v>
      </c>
      <c r="C123" s="131">
        <f t="shared" si="22"/>
        <v>2141753.2300000009</v>
      </c>
      <c r="D123" s="145">
        <f t="shared" si="14"/>
        <v>6960.7</v>
      </c>
      <c r="E123" s="145">
        <f t="shared" si="15"/>
        <v>5406.88</v>
      </c>
      <c r="F123" s="145">
        <f t="shared" si="16"/>
        <v>12367.58</v>
      </c>
      <c r="G123" s="145">
        <f t="shared" si="17"/>
        <v>2136346.350000001</v>
      </c>
      <c r="J123" s="199">
        <f t="shared" si="24"/>
        <v>47515</v>
      </c>
      <c r="K123" s="167">
        <v>106</v>
      </c>
      <c r="L123" s="174">
        <f t="shared" si="25"/>
        <v>3021989.2802447653</v>
      </c>
      <c r="M123" s="200">
        <f t="shared" si="18"/>
        <v>9821.4699999999993</v>
      </c>
      <c r="N123" s="200">
        <f t="shared" si="19"/>
        <v>7629.05</v>
      </c>
      <c r="O123" s="200">
        <f t="shared" si="20"/>
        <v>17450.509999999998</v>
      </c>
      <c r="P123" s="200">
        <f t="shared" si="21"/>
        <v>3014360.2302447655</v>
      </c>
    </row>
    <row r="124" spans="1:16" x14ac:dyDescent="0.25">
      <c r="A124" s="143">
        <f t="shared" si="23"/>
        <v>47543</v>
      </c>
      <c r="B124" s="144">
        <v>107</v>
      </c>
      <c r="C124" s="131">
        <f t="shared" si="22"/>
        <v>2136346.350000001</v>
      </c>
      <c r="D124" s="145">
        <f t="shared" si="14"/>
        <v>6943.13</v>
      </c>
      <c r="E124" s="145">
        <f t="shared" si="15"/>
        <v>5424.45</v>
      </c>
      <c r="F124" s="145">
        <f t="shared" si="16"/>
        <v>12367.58</v>
      </c>
      <c r="G124" s="145">
        <f t="shared" si="17"/>
        <v>2130921.9000000008</v>
      </c>
      <c r="J124" s="199">
        <f t="shared" si="24"/>
        <v>47543</v>
      </c>
      <c r="K124" s="167">
        <v>107</v>
      </c>
      <c r="L124" s="174">
        <f t="shared" si="25"/>
        <v>3014360.2302447655</v>
      </c>
      <c r="M124" s="200">
        <f t="shared" si="18"/>
        <v>9796.67</v>
      </c>
      <c r="N124" s="200">
        <f t="shared" si="19"/>
        <v>7653.84</v>
      </c>
      <c r="O124" s="200">
        <f t="shared" si="20"/>
        <v>17450.509999999998</v>
      </c>
      <c r="P124" s="200">
        <f t="shared" si="21"/>
        <v>3006706.3902447657</v>
      </c>
    </row>
    <row r="125" spans="1:16" x14ac:dyDescent="0.25">
      <c r="A125" s="143">
        <f t="shared" si="23"/>
        <v>47574</v>
      </c>
      <c r="B125" s="144">
        <v>108</v>
      </c>
      <c r="C125" s="131">
        <f t="shared" si="22"/>
        <v>2130921.9000000008</v>
      </c>
      <c r="D125" s="145">
        <f t="shared" si="14"/>
        <v>6925.5</v>
      </c>
      <c r="E125" s="145">
        <f t="shared" si="15"/>
        <v>5442.08</v>
      </c>
      <c r="F125" s="145">
        <f t="shared" si="16"/>
        <v>12367.58</v>
      </c>
      <c r="G125" s="145">
        <f t="shared" si="17"/>
        <v>2125479.8200000008</v>
      </c>
      <c r="J125" s="199">
        <f t="shared" si="24"/>
        <v>47574</v>
      </c>
      <c r="K125" s="167">
        <v>108</v>
      </c>
      <c r="L125" s="174">
        <f t="shared" si="25"/>
        <v>3006706.3902447657</v>
      </c>
      <c r="M125" s="200">
        <f t="shared" si="18"/>
        <v>9771.7999999999993</v>
      </c>
      <c r="N125" s="200">
        <f t="shared" si="19"/>
        <v>7678.71</v>
      </c>
      <c r="O125" s="200">
        <f t="shared" si="20"/>
        <v>17450.509999999998</v>
      </c>
      <c r="P125" s="200">
        <f t="shared" si="21"/>
        <v>2999027.6802447657</v>
      </c>
    </row>
    <row r="126" spans="1:16" x14ac:dyDescent="0.25">
      <c r="A126" s="143">
        <f t="shared" si="23"/>
        <v>47604</v>
      </c>
      <c r="B126" s="144">
        <v>109</v>
      </c>
      <c r="C126" s="131">
        <f t="shared" si="22"/>
        <v>2125479.8200000008</v>
      </c>
      <c r="D126" s="145">
        <f t="shared" si="14"/>
        <v>6907.81</v>
      </c>
      <c r="E126" s="145">
        <f t="shared" si="15"/>
        <v>5459.77</v>
      </c>
      <c r="F126" s="145">
        <f t="shared" si="16"/>
        <v>12367.58</v>
      </c>
      <c r="G126" s="145">
        <f t="shared" si="17"/>
        <v>2120020.0500000007</v>
      </c>
      <c r="J126" s="199">
        <f t="shared" si="24"/>
        <v>47604</v>
      </c>
      <c r="K126" s="167">
        <v>109</v>
      </c>
      <c r="L126" s="174">
        <f t="shared" si="25"/>
        <v>2999027.6802447657</v>
      </c>
      <c r="M126" s="200">
        <f t="shared" si="18"/>
        <v>9746.84</v>
      </c>
      <c r="N126" s="200">
        <f t="shared" si="19"/>
        <v>7703.67</v>
      </c>
      <c r="O126" s="200">
        <f t="shared" si="20"/>
        <v>17450.509999999998</v>
      </c>
      <c r="P126" s="200">
        <f t="shared" si="21"/>
        <v>2991324.0102447658</v>
      </c>
    </row>
    <row r="127" spans="1:16" x14ac:dyDescent="0.25">
      <c r="A127" s="143">
        <f t="shared" si="23"/>
        <v>47635</v>
      </c>
      <c r="B127" s="144">
        <v>110</v>
      </c>
      <c r="C127" s="131">
        <f t="shared" si="22"/>
        <v>2120020.0500000007</v>
      </c>
      <c r="D127" s="145">
        <f t="shared" si="14"/>
        <v>6890.07</v>
      </c>
      <c r="E127" s="145">
        <f t="shared" si="15"/>
        <v>5477.51</v>
      </c>
      <c r="F127" s="145">
        <f t="shared" si="16"/>
        <v>12367.58</v>
      </c>
      <c r="G127" s="145">
        <f t="shared" si="17"/>
        <v>2114542.540000001</v>
      </c>
      <c r="J127" s="199">
        <f t="shared" si="24"/>
        <v>47635</v>
      </c>
      <c r="K127" s="167">
        <v>110</v>
      </c>
      <c r="L127" s="174">
        <f t="shared" si="25"/>
        <v>2991324.0102447658</v>
      </c>
      <c r="M127" s="200">
        <f t="shared" si="18"/>
        <v>9721.7999999999993</v>
      </c>
      <c r="N127" s="200">
        <f t="shared" si="19"/>
        <v>7728.71</v>
      </c>
      <c r="O127" s="200">
        <f t="shared" si="20"/>
        <v>17450.509999999998</v>
      </c>
      <c r="P127" s="200">
        <f t="shared" si="21"/>
        <v>2983595.3002447658</v>
      </c>
    </row>
    <row r="128" spans="1:16" x14ac:dyDescent="0.25">
      <c r="A128" s="143">
        <f t="shared" si="23"/>
        <v>47665</v>
      </c>
      <c r="B128" s="144">
        <v>111</v>
      </c>
      <c r="C128" s="131">
        <f t="shared" si="22"/>
        <v>2114542.540000001</v>
      </c>
      <c r="D128" s="145">
        <f t="shared" si="14"/>
        <v>6872.26</v>
      </c>
      <c r="E128" s="145">
        <f t="shared" si="15"/>
        <v>5495.31</v>
      </c>
      <c r="F128" s="145">
        <f t="shared" si="16"/>
        <v>12367.58</v>
      </c>
      <c r="G128" s="145">
        <f t="shared" si="17"/>
        <v>2109047.2300000009</v>
      </c>
      <c r="J128" s="199">
        <f t="shared" si="24"/>
        <v>47665</v>
      </c>
      <c r="K128" s="167">
        <v>111</v>
      </c>
      <c r="L128" s="174">
        <f t="shared" si="25"/>
        <v>2983595.3002447658</v>
      </c>
      <c r="M128" s="200">
        <f t="shared" si="18"/>
        <v>9696.68</v>
      </c>
      <c r="N128" s="200">
        <f t="shared" si="19"/>
        <v>7753.83</v>
      </c>
      <c r="O128" s="200">
        <f t="shared" si="20"/>
        <v>17450.509999999998</v>
      </c>
      <c r="P128" s="200">
        <f t="shared" si="21"/>
        <v>2975841.4702447657</v>
      </c>
    </row>
    <row r="129" spans="1:16" x14ac:dyDescent="0.25">
      <c r="A129" s="143">
        <f t="shared" si="23"/>
        <v>47696</v>
      </c>
      <c r="B129" s="144">
        <v>112</v>
      </c>
      <c r="C129" s="131">
        <f t="shared" si="22"/>
        <v>2109047.2300000009</v>
      </c>
      <c r="D129" s="145">
        <f t="shared" si="14"/>
        <v>6854.4</v>
      </c>
      <c r="E129" s="145">
        <f t="shared" si="15"/>
        <v>5513.17</v>
      </c>
      <c r="F129" s="145">
        <f t="shared" si="16"/>
        <v>12367.58</v>
      </c>
      <c r="G129" s="145">
        <f t="shared" si="17"/>
        <v>2103534.060000001</v>
      </c>
      <c r="J129" s="199">
        <f t="shared" si="24"/>
        <v>47696</v>
      </c>
      <c r="K129" s="167">
        <v>112</v>
      </c>
      <c r="L129" s="174">
        <f t="shared" si="25"/>
        <v>2975841.4702447657</v>
      </c>
      <c r="M129" s="200">
        <f t="shared" si="18"/>
        <v>9671.48</v>
      </c>
      <c r="N129" s="200">
        <f t="shared" si="19"/>
        <v>7779.03</v>
      </c>
      <c r="O129" s="200">
        <f t="shared" si="20"/>
        <v>17450.509999999998</v>
      </c>
      <c r="P129" s="200">
        <f t="shared" si="21"/>
        <v>2968062.440244766</v>
      </c>
    </row>
    <row r="130" spans="1:16" x14ac:dyDescent="0.25">
      <c r="A130" s="143">
        <f t="shared" si="23"/>
        <v>47727</v>
      </c>
      <c r="B130" s="144">
        <v>113</v>
      </c>
      <c r="C130" s="131">
        <f t="shared" si="22"/>
        <v>2103534.060000001</v>
      </c>
      <c r="D130" s="145">
        <f t="shared" si="14"/>
        <v>6836.49</v>
      </c>
      <c r="E130" s="145">
        <f t="shared" si="15"/>
        <v>5531.09</v>
      </c>
      <c r="F130" s="145">
        <f t="shared" si="16"/>
        <v>12367.58</v>
      </c>
      <c r="G130" s="145">
        <f t="shared" si="17"/>
        <v>2098002.9700000011</v>
      </c>
      <c r="J130" s="199">
        <f t="shared" si="24"/>
        <v>47727</v>
      </c>
      <c r="K130" s="167">
        <v>113</v>
      </c>
      <c r="L130" s="174">
        <f t="shared" si="25"/>
        <v>2968062.440244766</v>
      </c>
      <c r="M130" s="200">
        <f t="shared" si="18"/>
        <v>9646.2000000000007</v>
      </c>
      <c r="N130" s="200">
        <f t="shared" si="19"/>
        <v>7804.31</v>
      </c>
      <c r="O130" s="200">
        <f t="shared" si="20"/>
        <v>17450.509999999998</v>
      </c>
      <c r="P130" s="200">
        <f t="shared" si="21"/>
        <v>2960258.1302447659</v>
      </c>
    </row>
    <row r="131" spans="1:16" x14ac:dyDescent="0.25">
      <c r="A131" s="143">
        <f t="shared" si="23"/>
        <v>47757</v>
      </c>
      <c r="B131" s="144">
        <v>114</v>
      </c>
      <c r="C131" s="131">
        <f t="shared" si="22"/>
        <v>2098002.9700000011</v>
      </c>
      <c r="D131" s="145">
        <f t="shared" si="14"/>
        <v>6818.51</v>
      </c>
      <c r="E131" s="145">
        <f t="shared" si="15"/>
        <v>5549.07</v>
      </c>
      <c r="F131" s="145">
        <f t="shared" si="16"/>
        <v>12367.58</v>
      </c>
      <c r="G131" s="145">
        <f t="shared" si="17"/>
        <v>2092453.9000000011</v>
      </c>
      <c r="J131" s="199">
        <f t="shared" si="24"/>
        <v>47757</v>
      </c>
      <c r="K131" s="167">
        <v>114</v>
      </c>
      <c r="L131" s="174">
        <f t="shared" si="25"/>
        <v>2960258.1302447659</v>
      </c>
      <c r="M131" s="200">
        <f t="shared" si="18"/>
        <v>9620.84</v>
      </c>
      <c r="N131" s="200">
        <f t="shared" si="19"/>
        <v>7829.67</v>
      </c>
      <c r="O131" s="200">
        <f t="shared" si="20"/>
        <v>17450.509999999998</v>
      </c>
      <c r="P131" s="200">
        <f t="shared" si="21"/>
        <v>2952428.460244766</v>
      </c>
    </row>
    <row r="132" spans="1:16" x14ac:dyDescent="0.25">
      <c r="A132" s="143">
        <f t="shared" si="23"/>
        <v>47788</v>
      </c>
      <c r="B132" s="144">
        <v>115</v>
      </c>
      <c r="C132" s="131">
        <f t="shared" si="22"/>
        <v>2092453.9000000011</v>
      </c>
      <c r="D132" s="145">
        <f t="shared" si="14"/>
        <v>6800.48</v>
      </c>
      <c r="E132" s="145">
        <f t="shared" si="15"/>
        <v>5567.1</v>
      </c>
      <c r="F132" s="145">
        <f t="shared" si="16"/>
        <v>12367.58</v>
      </c>
      <c r="G132" s="145">
        <f t="shared" si="17"/>
        <v>2086886.800000001</v>
      </c>
      <c r="J132" s="199">
        <f t="shared" si="24"/>
        <v>47788</v>
      </c>
      <c r="K132" s="167">
        <v>115</v>
      </c>
      <c r="L132" s="174">
        <f t="shared" si="25"/>
        <v>2952428.460244766</v>
      </c>
      <c r="M132" s="200">
        <f t="shared" si="18"/>
        <v>9595.39</v>
      </c>
      <c r="N132" s="200">
        <f t="shared" si="19"/>
        <v>7855.12</v>
      </c>
      <c r="O132" s="200">
        <f t="shared" si="20"/>
        <v>17450.509999999998</v>
      </c>
      <c r="P132" s="200">
        <f t="shared" si="21"/>
        <v>2944573.3402447659</v>
      </c>
    </row>
    <row r="133" spans="1:16" x14ac:dyDescent="0.25">
      <c r="A133" s="143">
        <f t="shared" si="23"/>
        <v>47818</v>
      </c>
      <c r="B133" s="144">
        <v>116</v>
      </c>
      <c r="C133" s="131">
        <f t="shared" si="22"/>
        <v>2086886.800000001</v>
      </c>
      <c r="D133" s="145">
        <f t="shared" si="14"/>
        <v>6782.38</v>
      </c>
      <c r="E133" s="145">
        <f t="shared" si="15"/>
        <v>5585.2</v>
      </c>
      <c r="F133" s="145">
        <f t="shared" si="16"/>
        <v>12367.58</v>
      </c>
      <c r="G133" s="145">
        <f t="shared" si="17"/>
        <v>2081301.600000001</v>
      </c>
      <c r="J133" s="199">
        <f t="shared" si="24"/>
        <v>47818</v>
      </c>
      <c r="K133" s="167">
        <v>116</v>
      </c>
      <c r="L133" s="174">
        <f t="shared" si="25"/>
        <v>2944573.3402447659</v>
      </c>
      <c r="M133" s="200">
        <f t="shared" si="18"/>
        <v>9569.86</v>
      </c>
      <c r="N133" s="200">
        <f t="shared" si="19"/>
        <v>7880.65</v>
      </c>
      <c r="O133" s="200">
        <f t="shared" si="20"/>
        <v>17450.509999999998</v>
      </c>
      <c r="P133" s="200">
        <f t="shared" si="21"/>
        <v>2936692.690244766</v>
      </c>
    </row>
    <row r="134" spans="1:16" x14ac:dyDescent="0.25">
      <c r="A134" s="143">
        <f t="shared" si="23"/>
        <v>47849</v>
      </c>
      <c r="B134" s="144">
        <v>117</v>
      </c>
      <c r="C134" s="131">
        <f t="shared" si="22"/>
        <v>2081301.600000001</v>
      </c>
      <c r="D134" s="145">
        <f t="shared" si="14"/>
        <v>6764.23</v>
      </c>
      <c r="E134" s="145">
        <f t="shared" si="15"/>
        <v>5603.35</v>
      </c>
      <c r="F134" s="145">
        <f t="shared" si="16"/>
        <v>12367.58</v>
      </c>
      <c r="G134" s="145">
        <f t="shared" si="17"/>
        <v>2075698.2500000009</v>
      </c>
      <c r="J134" s="199">
        <f t="shared" si="24"/>
        <v>47849</v>
      </c>
      <c r="K134" s="167">
        <v>117</v>
      </c>
      <c r="L134" s="174">
        <f t="shared" si="25"/>
        <v>2936692.690244766</v>
      </c>
      <c r="M134" s="200">
        <f t="shared" si="18"/>
        <v>9544.25</v>
      </c>
      <c r="N134" s="200">
        <f t="shared" si="19"/>
        <v>7906.26</v>
      </c>
      <c r="O134" s="200">
        <f t="shared" si="20"/>
        <v>17450.509999999998</v>
      </c>
      <c r="P134" s="200">
        <f t="shared" si="21"/>
        <v>2928786.4302447662</v>
      </c>
    </row>
    <row r="135" spans="1:16" x14ac:dyDescent="0.25">
      <c r="A135" s="143">
        <f t="shared" si="23"/>
        <v>47880</v>
      </c>
      <c r="B135" s="144">
        <v>118</v>
      </c>
      <c r="C135" s="131">
        <f t="shared" si="22"/>
        <v>2075698.2500000009</v>
      </c>
      <c r="D135" s="145">
        <f t="shared" si="14"/>
        <v>6746.02</v>
      </c>
      <c r="E135" s="145">
        <f t="shared" si="15"/>
        <v>5621.56</v>
      </c>
      <c r="F135" s="145">
        <f t="shared" si="16"/>
        <v>12367.58</v>
      </c>
      <c r="G135" s="145">
        <f t="shared" si="17"/>
        <v>2070076.6900000009</v>
      </c>
      <c r="J135" s="199">
        <f t="shared" si="24"/>
        <v>47880</v>
      </c>
      <c r="K135" s="167">
        <v>118</v>
      </c>
      <c r="L135" s="174">
        <f t="shared" si="25"/>
        <v>2928786.4302447662</v>
      </c>
      <c r="M135" s="200">
        <f t="shared" si="18"/>
        <v>9518.56</v>
      </c>
      <c r="N135" s="200">
        <f t="shared" si="19"/>
        <v>7931.95</v>
      </c>
      <c r="O135" s="200">
        <f t="shared" si="20"/>
        <v>17450.509999999998</v>
      </c>
      <c r="P135" s="200">
        <f t="shared" si="21"/>
        <v>2920854.480244766</v>
      </c>
    </row>
    <row r="136" spans="1:16" x14ac:dyDescent="0.25">
      <c r="A136" s="143">
        <f t="shared" si="23"/>
        <v>47908</v>
      </c>
      <c r="B136" s="144">
        <v>119</v>
      </c>
      <c r="C136" s="131">
        <f t="shared" si="22"/>
        <v>2070076.6900000009</v>
      </c>
      <c r="D136" s="145">
        <f t="shared" si="14"/>
        <v>6727.75</v>
      </c>
      <c r="E136" s="145">
        <f t="shared" si="15"/>
        <v>5639.83</v>
      </c>
      <c r="F136" s="145">
        <f t="shared" si="16"/>
        <v>12367.58</v>
      </c>
      <c r="G136" s="145">
        <f t="shared" si="17"/>
        <v>2064436.8600000008</v>
      </c>
      <c r="J136" s="199">
        <f t="shared" si="24"/>
        <v>47908</v>
      </c>
      <c r="K136" s="167">
        <v>119</v>
      </c>
      <c r="L136" s="174">
        <f t="shared" si="25"/>
        <v>2920854.480244766</v>
      </c>
      <c r="M136" s="200">
        <f t="shared" si="18"/>
        <v>9492.7800000000007</v>
      </c>
      <c r="N136" s="200">
        <f t="shared" si="19"/>
        <v>7957.73</v>
      </c>
      <c r="O136" s="200">
        <f t="shared" si="20"/>
        <v>17450.509999999998</v>
      </c>
      <c r="P136" s="200">
        <f t="shared" si="21"/>
        <v>2912896.750244766</v>
      </c>
    </row>
    <row r="137" spans="1:16" x14ac:dyDescent="0.25">
      <c r="A137" s="143">
        <f t="shared" si="23"/>
        <v>47939</v>
      </c>
      <c r="B137" s="144">
        <v>120</v>
      </c>
      <c r="C137" s="131">
        <f t="shared" si="22"/>
        <v>2064436.8600000008</v>
      </c>
      <c r="D137" s="145">
        <f t="shared" si="14"/>
        <v>6709.42</v>
      </c>
      <c r="E137" s="145">
        <f t="shared" si="15"/>
        <v>5658.16</v>
      </c>
      <c r="F137" s="145">
        <f t="shared" si="16"/>
        <v>12367.58</v>
      </c>
      <c r="G137" s="145">
        <f t="shared" si="17"/>
        <v>2058778.7000000009</v>
      </c>
      <c r="J137" s="199">
        <f t="shared" si="24"/>
        <v>47939</v>
      </c>
      <c r="K137" s="167">
        <v>120</v>
      </c>
      <c r="L137" s="174">
        <f t="shared" si="25"/>
        <v>2912896.750244766</v>
      </c>
      <c r="M137" s="200">
        <f t="shared" si="18"/>
        <v>9466.91</v>
      </c>
      <c r="N137" s="200">
        <f t="shared" si="19"/>
        <v>7983.6</v>
      </c>
      <c r="O137" s="200">
        <f t="shared" si="20"/>
        <v>17450.509999999998</v>
      </c>
      <c r="P137" s="200">
        <f t="shared" si="21"/>
        <v>2904913.1502447659</v>
      </c>
    </row>
    <row r="138" spans="1:16" x14ac:dyDescent="0.25">
      <c r="A138" s="143">
        <f t="shared" si="23"/>
        <v>47969</v>
      </c>
      <c r="B138" s="144">
        <v>121</v>
      </c>
      <c r="C138" s="131">
        <f t="shared" si="22"/>
        <v>2058778.7000000009</v>
      </c>
      <c r="D138" s="145">
        <f t="shared" si="14"/>
        <v>6691.03</v>
      </c>
      <c r="E138" s="145">
        <f t="shared" si="15"/>
        <v>5676.55</v>
      </c>
      <c r="F138" s="145">
        <f t="shared" si="16"/>
        <v>12367.58</v>
      </c>
      <c r="G138" s="145">
        <f t="shared" si="17"/>
        <v>2053102.1500000008</v>
      </c>
      <c r="J138" s="199">
        <f t="shared" si="24"/>
        <v>47969</v>
      </c>
      <c r="K138" s="167">
        <v>121</v>
      </c>
      <c r="L138" s="174">
        <f t="shared" si="25"/>
        <v>2904913.1502447659</v>
      </c>
      <c r="M138" s="200">
        <f t="shared" si="18"/>
        <v>9440.9699999999993</v>
      </c>
      <c r="N138" s="200">
        <f t="shared" si="19"/>
        <v>8009.54</v>
      </c>
      <c r="O138" s="200">
        <f t="shared" si="20"/>
        <v>17450.509999999998</v>
      </c>
      <c r="P138" s="200">
        <f t="shared" si="21"/>
        <v>2896903.6102447659</v>
      </c>
    </row>
    <row r="139" spans="1:16" x14ac:dyDescent="0.25">
      <c r="A139" s="143">
        <f t="shared" si="23"/>
        <v>48000</v>
      </c>
      <c r="B139" s="144">
        <v>122</v>
      </c>
      <c r="C139" s="131">
        <f t="shared" si="22"/>
        <v>2053102.1500000008</v>
      </c>
      <c r="D139" s="145">
        <f t="shared" si="14"/>
        <v>6672.58</v>
      </c>
      <c r="E139" s="145">
        <f t="shared" si="15"/>
        <v>5695</v>
      </c>
      <c r="F139" s="145">
        <f t="shared" si="16"/>
        <v>12367.58</v>
      </c>
      <c r="G139" s="145">
        <f t="shared" si="17"/>
        <v>2047407.1500000008</v>
      </c>
      <c r="J139" s="199">
        <f t="shared" si="24"/>
        <v>48000</v>
      </c>
      <c r="K139" s="167">
        <v>122</v>
      </c>
      <c r="L139" s="174">
        <f t="shared" si="25"/>
        <v>2896903.6102447659</v>
      </c>
      <c r="M139" s="200">
        <f t="shared" si="18"/>
        <v>9414.94</v>
      </c>
      <c r="N139" s="200">
        <f t="shared" si="19"/>
        <v>8035.57</v>
      </c>
      <c r="O139" s="200">
        <f t="shared" si="20"/>
        <v>17450.509999999998</v>
      </c>
      <c r="P139" s="200">
        <f t="shared" si="21"/>
        <v>2888868.040244766</v>
      </c>
    </row>
    <row r="140" spans="1:16" x14ac:dyDescent="0.25">
      <c r="A140" s="143">
        <f t="shared" si="23"/>
        <v>48030</v>
      </c>
      <c r="B140" s="144">
        <v>123</v>
      </c>
      <c r="C140" s="131">
        <f t="shared" si="22"/>
        <v>2047407.1500000008</v>
      </c>
      <c r="D140" s="145">
        <f t="shared" si="14"/>
        <v>6654.07</v>
      </c>
      <c r="E140" s="145">
        <f t="shared" si="15"/>
        <v>5713.5</v>
      </c>
      <c r="F140" s="145">
        <f t="shared" si="16"/>
        <v>12367.58</v>
      </c>
      <c r="G140" s="145">
        <f t="shared" si="17"/>
        <v>2041693.6500000008</v>
      </c>
      <c r="J140" s="199">
        <f t="shared" si="24"/>
        <v>48030</v>
      </c>
      <c r="K140" s="167">
        <v>123</v>
      </c>
      <c r="L140" s="174">
        <f t="shared" si="25"/>
        <v>2888868.040244766</v>
      </c>
      <c r="M140" s="200">
        <f t="shared" si="18"/>
        <v>9388.82</v>
      </c>
      <c r="N140" s="200">
        <f t="shared" si="19"/>
        <v>8061.69</v>
      </c>
      <c r="O140" s="200">
        <f t="shared" si="20"/>
        <v>17450.509999999998</v>
      </c>
      <c r="P140" s="200">
        <f t="shared" si="21"/>
        <v>2880806.3502447661</v>
      </c>
    </row>
    <row r="141" spans="1:16" x14ac:dyDescent="0.25">
      <c r="A141" s="143">
        <f t="shared" si="23"/>
        <v>48061</v>
      </c>
      <c r="B141" s="144">
        <v>124</v>
      </c>
      <c r="C141" s="131">
        <f t="shared" si="22"/>
        <v>2041693.6500000008</v>
      </c>
      <c r="D141" s="145">
        <f t="shared" si="14"/>
        <v>6635.5</v>
      </c>
      <c r="E141" s="145">
        <f t="shared" si="15"/>
        <v>5732.07</v>
      </c>
      <c r="F141" s="145">
        <f t="shared" si="16"/>
        <v>12367.58</v>
      </c>
      <c r="G141" s="145">
        <f t="shared" si="17"/>
        <v>2035961.5800000008</v>
      </c>
      <c r="J141" s="199">
        <f t="shared" si="24"/>
        <v>48061</v>
      </c>
      <c r="K141" s="167">
        <v>124</v>
      </c>
      <c r="L141" s="174">
        <f t="shared" si="25"/>
        <v>2880806.3502447661</v>
      </c>
      <c r="M141" s="200">
        <f t="shared" si="18"/>
        <v>9362.6200000000008</v>
      </c>
      <c r="N141" s="200">
        <f t="shared" si="19"/>
        <v>8087.89</v>
      </c>
      <c r="O141" s="200">
        <f t="shared" si="20"/>
        <v>17450.509999999998</v>
      </c>
      <c r="P141" s="200">
        <f t="shared" si="21"/>
        <v>2872718.460244766</v>
      </c>
    </row>
    <row r="142" spans="1:16" x14ac:dyDescent="0.25">
      <c r="A142" s="143">
        <f t="shared" si="23"/>
        <v>48092</v>
      </c>
      <c r="B142" s="144">
        <v>125</v>
      </c>
      <c r="C142" s="131">
        <f t="shared" si="22"/>
        <v>2035961.5800000008</v>
      </c>
      <c r="D142" s="145">
        <f t="shared" si="14"/>
        <v>6616.88</v>
      </c>
      <c r="E142" s="145">
        <f t="shared" si="15"/>
        <v>5750.7</v>
      </c>
      <c r="F142" s="145">
        <f t="shared" si="16"/>
        <v>12367.58</v>
      </c>
      <c r="G142" s="145">
        <f t="shared" si="17"/>
        <v>2030210.8800000008</v>
      </c>
      <c r="J142" s="199">
        <f t="shared" si="24"/>
        <v>48092</v>
      </c>
      <c r="K142" s="167">
        <v>125</v>
      </c>
      <c r="L142" s="174">
        <f t="shared" si="25"/>
        <v>2872718.460244766</v>
      </c>
      <c r="M142" s="200">
        <f t="shared" si="18"/>
        <v>9336.33</v>
      </c>
      <c r="N142" s="200">
        <f t="shared" si="19"/>
        <v>8114.18</v>
      </c>
      <c r="O142" s="200">
        <f t="shared" si="20"/>
        <v>17450.509999999998</v>
      </c>
      <c r="P142" s="200">
        <f t="shared" si="21"/>
        <v>2864604.2802447658</v>
      </c>
    </row>
    <row r="143" spans="1:16" x14ac:dyDescent="0.25">
      <c r="A143" s="143">
        <f t="shared" si="23"/>
        <v>48122</v>
      </c>
      <c r="B143" s="144">
        <v>126</v>
      </c>
      <c r="C143" s="131">
        <f t="shared" si="22"/>
        <v>2030210.8800000008</v>
      </c>
      <c r="D143" s="145">
        <f t="shared" si="14"/>
        <v>6598.19</v>
      </c>
      <c r="E143" s="145">
        <f t="shared" si="15"/>
        <v>5769.39</v>
      </c>
      <c r="F143" s="145">
        <f t="shared" si="16"/>
        <v>12367.58</v>
      </c>
      <c r="G143" s="145">
        <f t="shared" si="17"/>
        <v>2024441.4900000009</v>
      </c>
      <c r="J143" s="199">
        <f t="shared" si="24"/>
        <v>48122</v>
      </c>
      <c r="K143" s="167">
        <v>126</v>
      </c>
      <c r="L143" s="174">
        <f t="shared" si="25"/>
        <v>2864604.2802447658</v>
      </c>
      <c r="M143" s="200">
        <f t="shared" si="18"/>
        <v>9309.9599999999991</v>
      </c>
      <c r="N143" s="200">
        <f t="shared" si="19"/>
        <v>8140.55</v>
      </c>
      <c r="O143" s="200">
        <f t="shared" si="20"/>
        <v>17450.509999999998</v>
      </c>
      <c r="P143" s="200">
        <f t="shared" si="21"/>
        <v>2856463.730244766</v>
      </c>
    </row>
    <row r="144" spans="1:16" x14ac:dyDescent="0.25">
      <c r="A144" s="143">
        <f t="shared" si="23"/>
        <v>48153</v>
      </c>
      <c r="B144" s="144">
        <v>127</v>
      </c>
      <c r="C144" s="131">
        <f t="shared" si="22"/>
        <v>2024441.4900000009</v>
      </c>
      <c r="D144" s="145">
        <f t="shared" si="14"/>
        <v>6579.43</v>
      </c>
      <c r="E144" s="145">
        <f t="shared" si="15"/>
        <v>5788.14</v>
      </c>
      <c r="F144" s="145">
        <f t="shared" si="16"/>
        <v>12367.58</v>
      </c>
      <c r="G144" s="145">
        <f t="shared" si="17"/>
        <v>2018653.350000001</v>
      </c>
      <c r="J144" s="199">
        <f t="shared" si="24"/>
        <v>48153</v>
      </c>
      <c r="K144" s="167">
        <v>127</v>
      </c>
      <c r="L144" s="174">
        <f t="shared" si="25"/>
        <v>2856463.730244766</v>
      </c>
      <c r="M144" s="200">
        <f t="shared" si="18"/>
        <v>9283.51</v>
      </c>
      <c r="N144" s="200">
        <f t="shared" si="19"/>
        <v>8167</v>
      </c>
      <c r="O144" s="200">
        <f t="shared" si="20"/>
        <v>17450.509999999998</v>
      </c>
      <c r="P144" s="200">
        <f t="shared" si="21"/>
        <v>2848296.730244766</v>
      </c>
    </row>
    <row r="145" spans="1:16" x14ac:dyDescent="0.25">
      <c r="A145" s="143">
        <f t="shared" si="23"/>
        <v>48183</v>
      </c>
      <c r="B145" s="144">
        <v>128</v>
      </c>
      <c r="C145" s="131">
        <f t="shared" si="22"/>
        <v>2018653.350000001</v>
      </c>
      <c r="D145" s="145">
        <f t="shared" si="14"/>
        <v>6560.62</v>
      </c>
      <c r="E145" s="145">
        <f t="shared" si="15"/>
        <v>5806.95</v>
      </c>
      <c r="F145" s="145">
        <f t="shared" si="16"/>
        <v>12367.58</v>
      </c>
      <c r="G145" s="145">
        <f t="shared" si="17"/>
        <v>2012846.4000000011</v>
      </c>
      <c r="J145" s="199">
        <f t="shared" si="24"/>
        <v>48183</v>
      </c>
      <c r="K145" s="167">
        <v>128</v>
      </c>
      <c r="L145" s="174">
        <f t="shared" si="25"/>
        <v>2848296.730244766</v>
      </c>
      <c r="M145" s="200">
        <f t="shared" si="18"/>
        <v>9256.9599999999991</v>
      </c>
      <c r="N145" s="200">
        <f t="shared" si="19"/>
        <v>8193.5499999999993</v>
      </c>
      <c r="O145" s="200">
        <f t="shared" si="20"/>
        <v>17450.509999999998</v>
      </c>
      <c r="P145" s="200">
        <f t="shared" si="21"/>
        <v>2840103.1802447662</v>
      </c>
    </row>
    <row r="146" spans="1:16" x14ac:dyDescent="0.25">
      <c r="A146" s="143">
        <f t="shared" si="23"/>
        <v>48214</v>
      </c>
      <c r="B146" s="144">
        <v>129</v>
      </c>
      <c r="C146" s="131">
        <f t="shared" si="22"/>
        <v>2012846.4000000011</v>
      </c>
      <c r="D146" s="145">
        <f t="shared" ref="D146:D209" si="26">ROUND(IPMT($E$14/12,B146,$E$7,-$E$12,$E$13,0),2)</f>
        <v>6541.75</v>
      </c>
      <c r="E146" s="145">
        <f t="shared" ref="E146:E209" si="27">ROUND(PPMT($E$14/12,B146,$E$7,-$E$12,$E$13,0),2)</f>
        <v>5825.83</v>
      </c>
      <c r="F146" s="145">
        <f t="shared" ref="F146:F209" si="28">ROUND(PMT($E$14/12,$E$7,-$E$12,$E$13),2)</f>
        <v>12367.58</v>
      </c>
      <c r="G146" s="145">
        <f t="shared" si="17"/>
        <v>2007020.570000001</v>
      </c>
      <c r="J146" s="199">
        <f t="shared" si="24"/>
        <v>48214</v>
      </c>
      <c r="K146" s="167">
        <v>129</v>
      </c>
      <c r="L146" s="174">
        <f t="shared" si="25"/>
        <v>2840103.1802447662</v>
      </c>
      <c r="M146" s="200">
        <f t="shared" si="18"/>
        <v>9230.34</v>
      </c>
      <c r="N146" s="200">
        <f t="shared" si="19"/>
        <v>8220.17</v>
      </c>
      <c r="O146" s="200">
        <f t="shared" si="20"/>
        <v>17450.509999999998</v>
      </c>
      <c r="P146" s="200">
        <f t="shared" si="21"/>
        <v>2831883.0102447663</v>
      </c>
    </row>
    <row r="147" spans="1:16" x14ac:dyDescent="0.25">
      <c r="A147" s="143">
        <f t="shared" si="23"/>
        <v>48245</v>
      </c>
      <c r="B147" s="144">
        <v>130</v>
      </c>
      <c r="C147" s="131">
        <f t="shared" si="22"/>
        <v>2007020.570000001</v>
      </c>
      <c r="D147" s="145">
        <f t="shared" si="26"/>
        <v>6522.82</v>
      </c>
      <c r="E147" s="145">
        <f t="shared" si="27"/>
        <v>5844.76</v>
      </c>
      <c r="F147" s="145">
        <f t="shared" si="28"/>
        <v>12367.58</v>
      </c>
      <c r="G147" s="145">
        <f t="shared" ref="G147:G210" si="29">C147-E147</f>
        <v>2001175.810000001</v>
      </c>
      <c r="J147" s="199">
        <f t="shared" si="24"/>
        <v>48245</v>
      </c>
      <c r="K147" s="167">
        <v>130</v>
      </c>
      <c r="L147" s="174">
        <f t="shared" si="25"/>
        <v>2831883.0102447663</v>
      </c>
      <c r="M147" s="200">
        <f t="shared" ref="M147:M210" si="30">ROUND(IPMT($N$13/12,K147,$N$7,-$N$11,$N$12,0),2)</f>
        <v>9203.6200000000008</v>
      </c>
      <c r="N147" s="200">
        <f t="shared" ref="N147:N210" si="31">ROUND(PPMT($N$13/12,K147,$N$7,-$N$11,$N$12,0),2)</f>
        <v>8246.89</v>
      </c>
      <c r="O147" s="200">
        <f t="shared" ref="O147:O210" si="32">ROUND(PMT($N$13/12,$N$7,-$N$11,$N$12),2)</f>
        <v>17450.509999999998</v>
      </c>
      <c r="P147" s="200">
        <f t="shared" ref="P147:P210" si="33">L147-N147</f>
        <v>2823636.1202447661</v>
      </c>
    </row>
    <row r="148" spans="1:16" x14ac:dyDescent="0.25">
      <c r="A148" s="143">
        <f t="shared" si="23"/>
        <v>48274</v>
      </c>
      <c r="B148" s="144">
        <v>131</v>
      </c>
      <c r="C148" s="131">
        <f t="shared" ref="C148:C211" si="34">G147</f>
        <v>2001175.810000001</v>
      </c>
      <c r="D148" s="145">
        <f t="shared" si="26"/>
        <v>6503.82</v>
      </c>
      <c r="E148" s="145">
        <f t="shared" si="27"/>
        <v>5863.76</v>
      </c>
      <c r="F148" s="145">
        <f t="shared" si="28"/>
        <v>12367.58</v>
      </c>
      <c r="G148" s="145">
        <f t="shared" si="29"/>
        <v>1995312.050000001</v>
      </c>
      <c r="J148" s="199">
        <f t="shared" si="24"/>
        <v>48274</v>
      </c>
      <c r="K148" s="167">
        <v>131</v>
      </c>
      <c r="L148" s="174">
        <f t="shared" si="25"/>
        <v>2823636.1202447661</v>
      </c>
      <c r="M148" s="200">
        <f t="shared" si="30"/>
        <v>9176.82</v>
      </c>
      <c r="N148" s="200">
        <f t="shared" si="31"/>
        <v>8273.69</v>
      </c>
      <c r="O148" s="200">
        <f t="shared" si="32"/>
        <v>17450.509999999998</v>
      </c>
      <c r="P148" s="200">
        <f t="shared" si="33"/>
        <v>2815362.4302447662</v>
      </c>
    </row>
    <row r="149" spans="1:16" x14ac:dyDescent="0.25">
      <c r="A149" s="143">
        <f t="shared" ref="A149:A212" si="35">EDATE(A148,1)</f>
        <v>48305</v>
      </c>
      <c r="B149" s="144">
        <v>132</v>
      </c>
      <c r="C149" s="131">
        <f t="shared" si="34"/>
        <v>1995312.050000001</v>
      </c>
      <c r="D149" s="145">
        <f t="shared" si="26"/>
        <v>6484.76</v>
      </c>
      <c r="E149" s="145">
        <f t="shared" si="27"/>
        <v>5882.81</v>
      </c>
      <c r="F149" s="145">
        <f t="shared" si="28"/>
        <v>12367.58</v>
      </c>
      <c r="G149" s="145">
        <f t="shared" si="29"/>
        <v>1989429.2400000009</v>
      </c>
      <c r="J149" s="199">
        <f t="shared" ref="J149:J212" si="36">EDATE(J148,1)</f>
        <v>48305</v>
      </c>
      <c r="K149" s="167">
        <v>132</v>
      </c>
      <c r="L149" s="174">
        <f t="shared" ref="L149:L212" si="37">P148</f>
        <v>2815362.4302447662</v>
      </c>
      <c r="M149" s="200">
        <f t="shared" si="30"/>
        <v>9149.93</v>
      </c>
      <c r="N149" s="200">
        <f t="shared" si="31"/>
        <v>8300.58</v>
      </c>
      <c r="O149" s="200">
        <f t="shared" si="32"/>
        <v>17450.509999999998</v>
      </c>
      <c r="P149" s="200">
        <f t="shared" si="33"/>
        <v>2807061.8502447661</v>
      </c>
    </row>
    <row r="150" spans="1:16" x14ac:dyDescent="0.25">
      <c r="A150" s="143">
        <f t="shared" si="35"/>
        <v>48335</v>
      </c>
      <c r="B150" s="144">
        <v>133</v>
      </c>
      <c r="C150" s="131">
        <f t="shared" si="34"/>
        <v>1989429.2400000009</v>
      </c>
      <c r="D150" s="145">
        <f t="shared" si="26"/>
        <v>6465.65</v>
      </c>
      <c r="E150" s="145">
        <f t="shared" si="27"/>
        <v>5901.93</v>
      </c>
      <c r="F150" s="145">
        <f t="shared" si="28"/>
        <v>12367.58</v>
      </c>
      <c r="G150" s="145">
        <f t="shared" si="29"/>
        <v>1983527.310000001</v>
      </c>
      <c r="J150" s="199">
        <f t="shared" si="36"/>
        <v>48335</v>
      </c>
      <c r="K150" s="167">
        <v>133</v>
      </c>
      <c r="L150" s="174">
        <f t="shared" si="37"/>
        <v>2807061.8502447661</v>
      </c>
      <c r="M150" s="200">
        <f t="shared" si="30"/>
        <v>9122.9500000000007</v>
      </c>
      <c r="N150" s="200">
        <f t="shared" si="31"/>
        <v>8327.56</v>
      </c>
      <c r="O150" s="200">
        <f t="shared" si="32"/>
        <v>17450.509999999998</v>
      </c>
      <c r="P150" s="200">
        <f t="shared" si="33"/>
        <v>2798734.290244766</v>
      </c>
    </row>
    <row r="151" spans="1:16" x14ac:dyDescent="0.25">
      <c r="A151" s="143">
        <f t="shared" si="35"/>
        <v>48366</v>
      </c>
      <c r="B151" s="144">
        <v>134</v>
      </c>
      <c r="C151" s="131">
        <f t="shared" si="34"/>
        <v>1983527.310000001</v>
      </c>
      <c r="D151" s="145">
        <f t="shared" si="26"/>
        <v>6446.46</v>
      </c>
      <c r="E151" s="145">
        <f t="shared" si="27"/>
        <v>5921.11</v>
      </c>
      <c r="F151" s="145">
        <f t="shared" si="28"/>
        <v>12367.58</v>
      </c>
      <c r="G151" s="145">
        <f t="shared" si="29"/>
        <v>1977606.2000000009</v>
      </c>
      <c r="J151" s="199">
        <f t="shared" si="36"/>
        <v>48366</v>
      </c>
      <c r="K151" s="167">
        <v>134</v>
      </c>
      <c r="L151" s="174">
        <f t="shared" si="37"/>
        <v>2798734.290244766</v>
      </c>
      <c r="M151" s="200">
        <f t="shared" si="30"/>
        <v>9095.89</v>
      </c>
      <c r="N151" s="200">
        <f t="shared" si="31"/>
        <v>8354.6200000000008</v>
      </c>
      <c r="O151" s="200">
        <f t="shared" si="32"/>
        <v>17450.509999999998</v>
      </c>
      <c r="P151" s="200">
        <f t="shared" si="33"/>
        <v>2790379.6702447659</v>
      </c>
    </row>
    <row r="152" spans="1:16" x14ac:dyDescent="0.25">
      <c r="A152" s="143">
        <f t="shared" si="35"/>
        <v>48396</v>
      </c>
      <c r="B152" s="144">
        <v>135</v>
      </c>
      <c r="C152" s="131">
        <f t="shared" si="34"/>
        <v>1977606.2000000009</v>
      </c>
      <c r="D152" s="145">
        <f t="shared" si="26"/>
        <v>6427.22</v>
      </c>
      <c r="E152" s="145">
        <f t="shared" si="27"/>
        <v>5940.36</v>
      </c>
      <c r="F152" s="145">
        <f t="shared" si="28"/>
        <v>12367.58</v>
      </c>
      <c r="G152" s="145">
        <f t="shared" si="29"/>
        <v>1971665.8400000008</v>
      </c>
      <c r="J152" s="199">
        <f t="shared" si="36"/>
        <v>48396</v>
      </c>
      <c r="K152" s="167">
        <v>135</v>
      </c>
      <c r="L152" s="174">
        <f t="shared" si="37"/>
        <v>2790379.6702447659</v>
      </c>
      <c r="M152" s="200">
        <f t="shared" si="30"/>
        <v>9068.73</v>
      </c>
      <c r="N152" s="200">
        <f t="shared" si="31"/>
        <v>8381.7800000000007</v>
      </c>
      <c r="O152" s="200">
        <f t="shared" si="32"/>
        <v>17450.509999999998</v>
      </c>
      <c r="P152" s="200">
        <f t="shared" si="33"/>
        <v>2781997.8902447661</v>
      </c>
    </row>
    <row r="153" spans="1:16" x14ac:dyDescent="0.25">
      <c r="A153" s="143">
        <f t="shared" si="35"/>
        <v>48427</v>
      </c>
      <c r="B153" s="144">
        <v>136</v>
      </c>
      <c r="C153" s="131">
        <f t="shared" si="34"/>
        <v>1971665.8400000008</v>
      </c>
      <c r="D153" s="145">
        <f t="shared" si="26"/>
        <v>6407.91</v>
      </c>
      <c r="E153" s="145">
        <f t="shared" si="27"/>
        <v>5959.66</v>
      </c>
      <c r="F153" s="145">
        <f t="shared" si="28"/>
        <v>12367.58</v>
      </c>
      <c r="G153" s="145">
        <f t="shared" si="29"/>
        <v>1965706.1800000009</v>
      </c>
      <c r="J153" s="199">
        <f t="shared" si="36"/>
        <v>48427</v>
      </c>
      <c r="K153" s="167">
        <v>136</v>
      </c>
      <c r="L153" s="174">
        <f t="shared" si="37"/>
        <v>2781997.8902447661</v>
      </c>
      <c r="M153" s="200">
        <f t="shared" si="30"/>
        <v>9041.49</v>
      </c>
      <c r="N153" s="200">
        <f t="shared" si="31"/>
        <v>8409.02</v>
      </c>
      <c r="O153" s="200">
        <f t="shared" si="32"/>
        <v>17450.509999999998</v>
      </c>
      <c r="P153" s="200">
        <f t="shared" si="33"/>
        <v>2773588.8702447661</v>
      </c>
    </row>
    <row r="154" spans="1:16" x14ac:dyDescent="0.25">
      <c r="A154" s="143">
        <f t="shared" si="35"/>
        <v>48458</v>
      </c>
      <c r="B154" s="144">
        <v>137</v>
      </c>
      <c r="C154" s="131">
        <f t="shared" si="34"/>
        <v>1965706.1800000009</v>
      </c>
      <c r="D154" s="145">
        <f t="shared" si="26"/>
        <v>6388.55</v>
      </c>
      <c r="E154" s="145">
        <f t="shared" si="27"/>
        <v>5979.03</v>
      </c>
      <c r="F154" s="145">
        <f t="shared" si="28"/>
        <v>12367.58</v>
      </c>
      <c r="G154" s="145">
        <f t="shared" si="29"/>
        <v>1959727.1500000008</v>
      </c>
      <c r="J154" s="199">
        <f t="shared" si="36"/>
        <v>48458</v>
      </c>
      <c r="K154" s="167">
        <v>137</v>
      </c>
      <c r="L154" s="174">
        <f t="shared" si="37"/>
        <v>2773588.8702447661</v>
      </c>
      <c r="M154" s="200">
        <f t="shared" si="30"/>
        <v>9014.16</v>
      </c>
      <c r="N154" s="200">
        <f t="shared" si="31"/>
        <v>8436.35</v>
      </c>
      <c r="O154" s="200">
        <f t="shared" si="32"/>
        <v>17450.509999999998</v>
      </c>
      <c r="P154" s="200">
        <f t="shared" si="33"/>
        <v>2765152.520244766</v>
      </c>
    </row>
    <row r="155" spans="1:16" x14ac:dyDescent="0.25">
      <c r="A155" s="143">
        <f t="shared" si="35"/>
        <v>48488</v>
      </c>
      <c r="B155" s="144">
        <v>138</v>
      </c>
      <c r="C155" s="131">
        <f t="shared" si="34"/>
        <v>1959727.1500000008</v>
      </c>
      <c r="D155" s="145">
        <f t="shared" si="26"/>
        <v>6369.11</v>
      </c>
      <c r="E155" s="145">
        <f t="shared" si="27"/>
        <v>5998.46</v>
      </c>
      <c r="F155" s="145">
        <f t="shared" si="28"/>
        <v>12367.58</v>
      </c>
      <c r="G155" s="145">
        <f t="shared" si="29"/>
        <v>1953728.6900000009</v>
      </c>
      <c r="J155" s="199">
        <f t="shared" si="36"/>
        <v>48488</v>
      </c>
      <c r="K155" s="167">
        <v>138</v>
      </c>
      <c r="L155" s="174">
        <f t="shared" si="37"/>
        <v>2765152.520244766</v>
      </c>
      <c r="M155" s="200">
        <f t="shared" si="30"/>
        <v>8986.75</v>
      </c>
      <c r="N155" s="200">
        <f t="shared" si="31"/>
        <v>8463.76</v>
      </c>
      <c r="O155" s="200">
        <f t="shared" si="32"/>
        <v>17450.509999999998</v>
      </c>
      <c r="P155" s="200">
        <f t="shared" si="33"/>
        <v>2756688.7602447663</v>
      </c>
    </row>
    <row r="156" spans="1:16" x14ac:dyDescent="0.25">
      <c r="A156" s="143">
        <f t="shared" si="35"/>
        <v>48519</v>
      </c>
      <c r="B156" s="144">
        <v>139</v>
      </c>
      <c r="C156" s="131">
        <f t="shared" si="34"/>
        <v>1953728.6900000009</v>
      </c>
      <c r="D156" s="145">
        <f t="shared" si="26"/>
        <v>6349.62</v>
      </c>
      <c r="E156" s="145">
        <f t="shared" si="27"/>
        <v>6017.96</v>
      </c>
      <c r="F156" s="145">
        <f t="shared" si="28"/>
        <v>12367.58</v>
      </c>
      <c r="G156" s="145">
        <f t="shared" si="29"/>
        <v>1947710.7300000009</v>
      </c>
      <c r="J156" s="199">
        <f t="shared" si="36"/>
        <v>48519</v>
      </c>
      <c r="K156" s="167">
        <v>139</v>
      </c>
      <c r="L156" s="174">
        <f t="shared" si="37"/>
        <v>2756688.7602447663</v>
      </c>
      <c r="M156" s="200">
        <f t="shared" si="30"/>
        <v>8959.24</v>
      </c>
      <c r="N156" s="200">
        <f t="shared" si="31"/>
        <v>8491.27</v>
      </c>
      <c r="O156" s="200">
        <f t="shared" si="32"/>
        <v>17450.509999999998</v>
      </c>
      <c r="P156" s="200">
        <f t="shared" si="33"/>
        <v>2748197.4902447662</v>
      </c>
    </row>
    <row r="157" spans="1:16" x14ac:dyDescent="0.25">
      <c r="A157" s="143">
        <f t="shared" si="35"/>
        <v>48549</v>
      </c>
      <c r="B157" s="144">
        <v>140</v>
      </c>
      <c r="C157" s="131">
        <f t="shared" si="34"/>
        <v>1947710.7300000009</v>
      </c>
      <c r="D157" s="145">
        <f t="shared" si="26"/>
        <v>6330.06</v>
      </c>
      <c r="E157" s="145">
        <f t="shared" si="27"/>
        <v>6037.52</v>
      </c>
      <c r="F157" s="145">
        <f t="shared" si="28"/>
        <v>12367.58</v>
      </c>
      <c r="G157" s="145">
        <f t="shared" si="29"/>
        <v>1941673.2100000009</v>
      </c>
      <c r="J157" s="199">
        <f t="shared" si="36"/>
        <v>48549</v>
      </c>
      <c r="K157" s="167">
        <v>140</v>
      </c>
      <c r="L157" s="174">
        <f t="shared" si="37"/>
        <v>2748197.4902447662</v>
      </c>
      <c r="M157" s="200">
        <f t="shared" si="30"/>
        <v>8931.64</v>
      </c>
      <c r="N157" s="200">
        <f t="shared" si="31"/>
        <v>8518.8700000000008</v>
      </c>
      <c r="O157" s="200">
        <f t="shared" si="32"/>
        <v>17450.509999999998</v>
      </c>
      <c r="P157" s="200">
        <f t="shared" si="33"/>
        <v>2739678.6202447661</v>
      </c>
    </row>
    <row r="158" spans="1:16" x14ac:dyDescent="0.25">
      <c r="A158" s="143">
        <f t="shared" si="35"/>
        <v>48580</v>
      </c>
      <c r="B158" s="144">
        <v>141</v>
      </c>
      <c r="C158" s="131">
        <f t="shared" si="34"/>
        <v>1941673.2100000009</v>
      </c>
      <c r="D158" s="145">
        <f t="shared" si="26"/>
        <v>6310.44</v>
      </c>
      <c r="E158" s="145">
        <f t="shared" si="27"/>
        <v>6057.14</v>
      </c>
      <c r="F158" s="145">
        <f t="shared" si="28"/>
        <v>12367.58</v>
      </c>
      <c r="G158" s="145">
        <f t="shared" si="29"/>
        <v>1935616.070000001</v>
      </c>
      <c r="J158" s="199">
        <f t="shared" si="36"/>
        <v>48580</v>
      </c>
      <c r="K158" s="167">
        <v>141</v>
      </c>
      <c r="L158" s="174">
        <f t="shared" si="37"/>
        <v>2739678.6202447661</v>
      </c>
      <c r="M158" s="200">
        <f t="shared" si="30"/>
        <v>8903.9599999999991</v>
      </c>
      <c r="N158" s="200">
        <f t="shared" si="31"/>
        <v>8546.5499999999993</v>
      </c>
      <c r="O158" s="200">
        <f t="shared" si="32"/>
        <v>17450.509999999998</v>
      </c>
      <c r="P158" s="200">
        <f t="shared" si="33"/>
        <v>2731132.0702447663</v>
      </c>
    </row>
    <row r="159" spans="1:16" x14ac:dyDescent="0.25">
      <c r="A159" s="143">
        <f t="shared" si="35"/>
        <v>48611</v>
      </c>
      <c r="B159" s="144">
        <v>142</v>
      </c>
      <c r="C159" s="131">
        <f t="shared" si="34"/>
        <v>1935616.070000001</v>
      </c>
      <c r="D159" s="145">
        <f t="shared" si="26"/>
        <v>6290.75</v>
      </c>
      <c r="E159" s="145">
        <f t="shared" si="27"/>
        <v>6076.83</v>
      </c>
      <c r="F159" s="145">
        <f t="shared" si="28"/>
        <v>12367.58</v>
      </c>
      <c r="G159" s="145">
        <f t="shared" si="29"/>
        <v>1929539.2400000009</v>
      </c>
      <c r="J159" s="199">
        <f t="shared" si="36"/>
        <v>48611</v>
      </c>
      <c r="K159" s="167">
        <v>142</v>
      </c>
      <c r="L159" s="174">
        <f t="shared" si="37"/>
        <v>2731132.0702447663</v>
      </c>
      <c r="M159" s="200">
        <f t="shared" si="30"/>
        <v>8876.18</v>
      </c>
      <c r="N159" s="200">
        <f t="shared" si="31"/>
        <v>8574.33</v>
      </c>
      <c r="O159" s="200">
        <f t="shared" si="32"/>
        <v>17450.509999999998</v>
      </c>
      <c r="P159" s="200">
        <f t="shared" si="33"/>
        <v>2722557.7402447662</v>
      </c>
    </row>
    <row r="160" spans="1:16" x14ac:dyDescent="0.25">
      <c r="A160" s="143">
        <f t="shared" si="35"/>
        <v>48639</v>
      </c>
      <c r="B160" s="144">
        <v>143</v>
      </c>
      <c r="C160" s="131">
        <f t="shared" si="34"/>
        <v>1929539.2400000009</v>
      </c>
      <c r="D160" s="145">
        <f t="shared" si="26"/>
        <v>6271</v>
      </c>
      <c r="E160" s="145">
        <f t="shared" si="27"/>
        <v>6096.58</v>
      </c>
      <c r="F160" s="145">
        <f t="shared" si="28"/>
        <v>12367.58</v>
      </c>
      <c r="G160" s="145">
        <f t="shared" si="29"/>
        <v>1923442.6600000008</v>
      </c>
      <c r="J160" s="199">
        <f t="shared" si="36"/>
        <v>48639</v>
      </c>
      <c r="K160" s="167">
        <v>143</v>
      </c>
      <c r="L160" s="174">
        <f t="shared" si="37"/>
        <v>2722557.7402447662</v>
      </c>
      <c r="M160" s="200">
        <f t="shared" si="30"/>
        <v>8848.31</v>
      </c>
      <c r="N160" s="200">
        <f t="shared" si="31"/>
        <v>8602.2000000000007</v>
      </c>
      <c r="O160" s="200">
        <f t="shared" si="32"/>
        <v>17450.509999999998</v>
      </c>
      <c r="P160" s="200">
        <f t="shared" si="33"/>
        <v>2713955.540244766</v>
      </c>
    </row>
    <row r="161" spans="1:16" x14ac:dyDescent="0.25">
      <c r="A161" s="143">
        <f t="shared" si="35"/>
        <v>48670</v>
      </c>
      <c r="B161" s="144">
        <v>144</v>
      </c>
      <c r="C161" s="131">
        <f t="shared" si="34"/>
        <v>1923442.6600000008</v>
      </c>
      <c r="D161" s="145">
        <f t="shared" si="26"/>
        <v>6251.19</v>
      </c>
      <c r="E161" s="145">
        <f t="shared" si="27"/>
        <v>6116.39</v>
      </c>
      <c r="F161" s="145">
        <f t="shared" si="28"/>
        <v>12367.58</v>
      </c>
      <c r="G161" s="145">
        <f t="shared" si="29"/>
        <v>1917326.2700000009</v>
      </c>
      <c r="J161" s="199">
        <f t="shared" si="36"/>
        <v>48670</v>
      </c>
      <c r="K161" s="167">
        <v>144</v>
      </c>
      <c r="L161" s="174">
        <f t="shared" si="37"/>
        <v>2713955.540244766</v>
      </c>
      <c r="M161" s="200">
        <f t="shared" si="30"/>
        <v>8820.36</v>
      </c>
      <c r="N161" s="200">
        <f t="shared" si="31"/>
        <v>8630.15</v>
      </c>
      <c r="O161" s="200">
        <f t="shared" si="32"/>
        <v>17450.509999999998</v>
      </c>
      <c r="P161" s="200">
        <f t="shared" si="33"/>
        <v>2705325.3902447661</v>
      </c>
    </row>
    <row r="162" spans="1:16" x14ac:dyDescent="0.25">
      <c r="A162" s="143">
        <f t="shared" si="35"/>
        <v>48700</v>
      </c>
      <c r="B162" s="144">
        <v>145</v>
      </c>
      <c r="C162" s="131">
        <f t="shared" si="34"/>
        <v>1917326.2700000009</v>
      </c>
      <c r="D162" s="145">
        <f t="shared" si="26"/>
        <v>6231.31</v>
      </c>
      <c r="E162" s="145">
        <f t="shared" si="27"/>
        <v>6136.27</v>
      </c>
      <c r="F162" s="145">
        <f t="shared" si="28"/>
        <v>12367.58</v>
      </c>
      <c r="G162" s="145">
        <f t="shared" si="29"/>
        <v>1911190.0000000009</v>
      </c>
      <c r="J162" s="199">
        <f t="shared" si="36"/>
        <v>48700</v>
      </c>
      <c r="K162" s="167">
        <v>145</v>
      </c>
      <c r="L162" s="174">
        <f t="shared" si="37"/>
        <v>2705325.3902447661</v>
      </c>
      <c r="M162" s="200">
        <f t="shared" si="30"/>
        <v>8792.31</v>
      </c>
      <c r="N162" s="200">
        <f t="shared" si="31"/>
        <v>8658.2000000000007</v>
      </c>
      <c r="O162" s="200">
        <f t="shared" si="32"/>
        <v>17450.509999999998</v>
      </c>
      <c r="P162" s="200">
        <f t="shared" si="33"/>
        <v>2696667.190244766</v>
      </c>
    </row>
    <row r="163" spans="1:16" x14ac:dyDescent="0.25">
      <c r="A163" s="143">
        <f t="shared" si="35"/>
        <v>48731</v>
      </c>
      <c r="B163" s="144">
        <v>146</v>
      </c>
      <c r="C163" s="131">
        <f t="shared" si="34"/>
        <v>1911190.0000000009</v>
      </c>
      <c r="D163" s="145">
        <f t="shared" si="26"/>
        <v>6211.37</v>
      </c>
      <c r="E163" s="145">
        <f t="shared" si="27"/>
        <v>6156.21</v>
      </c>
      <c r="F163" s="145">
        <f t="shared" si="28"/>
        <v>12367.58</v>
      </c>
      <c r="G163" s="145">
        <f t="shared" si="29"/>
        <v>1905033.790000001</v>
      </c>
      <c r="J163" s="199">
        <f t="shared" si="36"/>
        <v>48731</v>
      </c>
      <c r="K163" s="167">
        <v>146</v>
      </c>
      <c r="L163" s="174">
        <f t="shared" si="37"/>
        <v>2696667.190244766</v>
      </c>
      <c r="M163" s="200">
        <f t="shared" si="30"/>
        <v>8764.17</v>
      </c>
      <c r="N163" s="200">
        <f t="shared" si="31"/>
        <v>8686.34</v>
      </c>
      <c r="O163" s="200">
        <f t="shared" si="32"/>
        <v>17450.509999999998</v>
      </c>
      <c r="P163" s="200">
        <f t="shared" si="33"/>
        <v>2687980.8502447661</v>
      </c>
    </row>
    <row r="164" spans="1:16" x14ac:dyDescent="0.25">
      <c r="A164" s="143">
        <f t="shared" si="35"/>
        <v>48761</v>
      </c>
      <c r="B164" s="144">
        <v>147</v>
      </c>
      <c r="C164" s="131">
        <f t="shared" si="34"/>
        <v>1905033.790000001</v>
      </c>
      <c r="D164" s="145">
        <f t="shared" si="26"/>
        <v>6191.36</v>
      </c>
      <c r="E164" s="145">
        <f t="shared" si="27"/>
        <v>6176.22</v>
      </c>
      <c r="F164" s="145">
        <f t="shared" si="28"/>
        <v>12367.58</v>
      </c>
      <c r="G164" s="145">
        <f t="shared" si="29"/>
        <v>1898857.570000001</v>
      </c>
      <c r="J164" s="199">
        <f t="shared" si="36"/>
        <v>48761</v>
      </c>
      <c r="K164" s="167">
        <v>147</v>
      </c>
      <c r="L164" s="174">
        <f t="shared" si="37"/>
        <v>2687980.8502447661</v>
      </c>
      <c r="M164" s="200">
        <f t="shared" si="30"/>
        <v>8735.94</v>
      </c>
      <c r="N164" s="200">
        <f t="shared" si="31"/>
        <v>8714.57</v>
      </c>
      <c r="O164" s="200">
        <f t="shared" si="32"/>
        <v>17450.509999999998</v>
      </c>
      <c r="P164" s="200">
        <f t="shared" si="33"/>
        <v>2679266.2802447663</v>
      </c>
    </row>
    <row r="165" spans="1:16" x14ac:dyDescent="0.25">
      <c r="A165" s="143">
        <f t="shared" si="35"/>
        <v>48792</v>
      </c>
      <c r="B165" s="144">
        <v>148</v>
      </c>
      <c r="C165" s="131">
        <f t="shared" si="34"/>
        <v>1898857.570000001</v>
      </c>
      <c r="D165" s="145">
        <f t="shared" si="26"/>
        <v>6171.29</v>
      </c>
      <c r="E165" s="145">
        <f t="shared" si="27"/>
        <v>6196.29</v>
      </c>
      <c r="F165" s="145">
        <f t="shared" si="28"/>
        <v>12367.58</v>
      </c>
      <c r="G165" s="145">
        <f t="shared" si="29"/>
        <v>1892661.280000001</v>
      </c>
      <c r="J165" s="199">
        <f t="shared" si="36"/>
        <v>48792</v>
      </c>
      <c r="K165" s="167">
        <v>148</v>
      </c>
      <c r="L165" s="174">
        <f t="shared" si="37"/>
        <v>2679266.2802447663</v>
      </c>
      <c r="M165" s="200">
        <f t="shared" si="30"/>
        <v>8707.6200000000008</v>
      </c>
      <c r="N165" s="200">
        <f t="shared" si="31"/>
        <v>8742.89</v>
      </c>
      <c r="O165" s="200">
        <f t="shared" si="32"/>
        <v>17450.509999999998</v>
      </c>
      <c r="P165" s="200">
        <f t="shared" si="33"/>
        <v>2670523.3902447661</v>
      </c>
    </row>
    <row r="166" spans="1:16" x14ac:dyDescent="0.25">
      <c r="A166" s="143">
        <f t="shared" si="35"/>
        <v>48823</v>
      </c>
      <c r="B166" s="144">
        <v>149</v>
      </c>
      <c r="C166" s="131">
        <f t="shared" si="34"/>
        <v>1892661.280000001</v>
      </c>
      <c r="D166" s="145">
        <f t="shared" si="26"/>
        <v>6151.15</v>
      </c>
      <c r="E166" s="145">
        <f t="shared" si="27"/>
        <v>6216.43</v>
      </c>
      <c r="F166" s="145">
        <f t="shared" si="28"/>
        <v>12367.58</v>
      </c>
      <c r="G166" s="145">
        <f t="shared" si="29"/>
        <v>1886444.850000001</v>
      </c>
      <c r="J166" s="199">
        <f t="shared" si="36"/>
        <v>48823</v>
      </c>
      <c r="K166" s="167">
        <v>149</v>
      </c>
      <c r="L166" s="174">
        <f t="shared" si="37"/>
        <v>2670523.3902447661</v>
      </c>
      <c r="M166" s="200">
        <f t="shared" si="30"/>
        <v>8679.2000000000007</v>
      </c>
      <c r="N166" s="200">
        <f t="shared" si="31"/>
        <v>8771.31</v>
      </c>
      <c r="O166" s="200">
        <f t="shared" si="32"/>
        <v>17450.509999999998</v>
      </c>
      <c r="P166" s="200">
        <f t="shared" si="33"/>
        <v>2661752.0802447661</v>
      </c>
    </row>
    <row r="167" spans="1:16" x14ac:dyDescent="0.25">
      <c r="A167" s="143">
        <f t="shared" si="35"/>
        <v>48853</v>
      </c>
      <c r="B167" s="144">
        <v>150</v>
      </c>
      <c r="C167" s="131">
        <f t="shared" si="34"/>
        <v>1886444.850000001</v>
      </c>
      <c r="D167" s="145">
        <f t="shared" si="26"/>
        <v>6130.95</v>
      </c>
      <c r="E167" s="145">
        <f t="shared" si="27"/>
        <v>6236.63</v>
      </c>
      <c r="F167" s="145">
        <f t="shared" si="28"/>
        <v>12367.58</v>
      </c>
      <c r="G167" s="145">
        <f t="shared" si="29"/>
        <v>1880208.2200000011</v>
      </c>
      <c r="J167" s="199">
        <f t="shared" si="36"/>
        <v>48853</v>
      </c>
      <c r="K167" s="167">
        <v>150</v>
      </c>
      <c r="L167" s="174">
        <f t="shared" si="37"/>
        <v>2661752.0802447661</v>
      </c>
      <c r="M167" s="200">
        <f t="shared" si="30"/>
        <v>8650.69</v>
      </c>
      <c r="N167" s="200">
        <f t="shared" si="31"/>
        <v>8799.82</v>
      </c>
      <c r="O167" s="200">
        <f t="shared" si="32"/>
        <v>17450.509999999998</v>
      </c>
      <c r="P167" s="200">
        <f t="shared" si="33"/>
        <v>2652952.2602447663</v>
      </c>
    </row>
    <row r="168" spans="1:16" x14ac:dyDescent="0.25">
      <c r="A168" s="143">
        <f t="shared" si="35"/>
        <v>48884</v>
      </c>
      <c r="B168" s="144">
        <v>151</v>
      </c>
      <c r="C168" s="131">
        <f t="shared" si="34"/>
        <v>1880208.2200000011</v>
      </c>
      <c r="D168" s="145">
        <f t="shared" si="26"/>
        <v>6110.68</v>
      </c>
      <c r="E168" s="145">
        <f t="shared" si="27"/>
        <v>6256.9</v>
      </c>
      <c r="F168" s="145">
        <f t="shared" si="28"/>
        <v>12367.58</v>
      </c>
      <c r="G168" s="145">
        <f t="shared" si="29"/>
        <v>1873951.3200000012</v>
      </c>
      <c r="J168" s="199">
        <f t="shared" si="36"/>
        <v>48884</v>
      </c>
      <c r="K168" s="167">
        <v>151</v>
      </c>
      <c r="L168" s="174">
        <f t="shared" si="37"/>
        <v>2652952.2602447663</v>
      </c>
      <c r="M168" s="200">
        <f t="shared" si="30"/>
        <v>8622.09</v>
      </c>
      <c r="N168" s="200">
        <f t="shared" si="31"/>
        <v>8828.42</v>
      </c>
      <c r="O168" s="200">
        <f t="shared" si="32"/>
        <v>17450.509999999998</v>
      </c>
      <c r="P168" s="200">
        <f t="shared" si="33"/>
        <v>2644123.8402447663</v>
      </c>
    </row>
    <row r="169" spans="1:16" x14ac:dyDescent="0.25">
      <c r="A169" s="143">
        <f t="shared" si="35"/>
        <v>48914</v>
      </c>
      <c r="B169" s="144">
        <v>152</v>
      </c>
      <c r="C169" s="131">
        <f t="shared" si="34"/>
        <v>1873951.3200000012</v>
      </c>
      <c r="D169" s="145">
        <f t="shared" si="26"/>
        <v>6090.34</v>
      </c>
      <c r="E169" s="145">
        <f t="shared" si="27"/>
        <v>6277.24</v>
      </c>
      <c r="F169" s="145">
        <f t="shared" si="28"/>
        <v>12367.58</v>
      </c>
      <c r="G169" s="145">
        <f t="shared" si="29"/>
        <v>1867674.0800000012</v>
      </c>
      <c r="J169" s="199">
        <f t="shared" si="36"/>
        <v>48914</v>
      </c>
      <c r="K169" s="167">
        <v>152</v>
      </c>
      <c r="L169" s="174">
        <f t="shared" si="37"/>
        <v>2644123.8402447663</v>
      </c>
      <c r="M169" s="200">
        <f t="shared" si="30"/>
        <v>8593.4</v>
      </c>
      <c r="N169" s="200">
        <f t="shared" si="31"/>
        <v>8857.11</v>
      </c>
      <c r="O169" s="200">
        <f t="shared" si="32"/>
        <v>17450.509999999998</v>
      </c>
      <c r="P169" s="200">
        <f t="shared" si="33"/>
        <v>2635266.7302447665</v>
      </c>
    </row>
    <row r="170" spans="1:16" x14ac:dyDescent="0.25">
      <c r="A170" s="143">
        <f t="shared" si="35"/>
        <v>48945</v>
      </c>
      <c r="B170" s="144">
        <v>153</v>
      </c>
      <c r="C170" s="131">
        <f t="shared" si="34"/>
        <v>1867674.0800000012</v>
      </c>
      <c r="D170" s="145">
        <f t="shared" si="26"/>
        <v>6069.94</v>
      </c>
      <c r="E170" s="145">
        <f t="shared" si="27"/>
        <v>6297.64</v>
      </c>
      <c r="F170" s="145">
        <f t="shared" si="28"/>
        <v>12367.58</v>
      </c>
      <c r="G170" s="145">
        <f t="shared" si="29"/>
        <v>1861376.4400000013</v>
      </c>
      <c r="J170" s="199">
        <f t="shared" si="36"/>
        <v>48945</v>
      </c>
      <c r="K170" s="167">
        <v>153</v>
      </c>
      <c r="L170" s="174">
        <f t="shared" si="37"/>
        <v>2635266.7302447665</v>
      </c>
      <c r="M170" s="200">
        <f t="shared" si="30"/>
        <v>8564.6200000000008</v>
      </c>
      <c r="N170" s="200">
        <f t="shared" si="31"/>
        <v>8885.89</v>
      </c>
      <c r="O170" s="200">
        <f t="shared" si="32"/>
        <v>17450.509999999998</v>
      </c>
      <c r="P170" s="200">
        <f t="shared" si="33"/>
        <v>2626380.8402447663</v>
      </c>
    </row>
    <row r="171" spans="1:16" x14ac:dyDescent="0.25">
      <c r="A171" s="143">
        <f t="shared" si="35"/>
        <v>48976</v>
      </c>
      <c r="B171" s="144">
        <v>154</v>
      </c>
      <c r="C171" s="131">
        <f t="shared" si="34"/>
        <v>1861376.4400000013</v>
      </c>
      <c r="D171" s="145">
        <f t="shared" si="26"/>
        <v>6049.47</v>
      </c>
      <c r="E171" s="145">
        <f t="shared" si="27"/>
        <v>6318.1</v>
      </c>
      <c r="F171" s="145">
        <f t="shared" si="28"/>
        <v>12367.58</v>
      </c>
      <c r="G171" s="145">
        <f t="shared" si="29"/>
        <v>1855058.3400000012</v>
      </c>
      <c r="J171" s="199">
        <f t="shared" si="36"/>
        <v>48976</v>
      </c>
      <c r="K171" s="167">
        <v>154</v>
      </c>
      <c r="L171" s="174">
        <f t="shared" si="37"/>
        <v>2626380.8402447663</v>
      </c>
      <c r="M171" s="200">
        <f t="shared" si="30"/>
        <v>8535.74</v>
      </c>
      <c r="N171" s="200">
        <f t="shared" si="31"/>
        <v>8914.77</v>
      </c>
      <c r="O171" s="200">
        <f t="shared" si="32"/>
        <v>17450.509999999998</v>
      </c>
      <c r="P171" s="200">
        <f t="shared" si="33"/>
        <v>2617466.0702447663</v>
      </c>
    </row>
    <row r="172" spans="1:16" x14ac:dyDescent="0.25">
      <c r="A172" s="143">
        <f t="shared" si="35"/>
        <v>49004</v>
      </c>
      <c r="B172" s="144">
        <v>155</v>
      </c>
      <c r="C172" s="131">
        <f t="shared" si="34"/>
        <v>1855058.3400000012</v>
      </c>
      <c r="D172" s="145">
        <f t="shared" si="26"/>
        <v>6028.94</v>
      </c>
      <c r="E172" s="145">
        <f t="shared" si="27"/>
        <v>6338.64</v>
      </c>
      <c r="F172" s="145">
        <f t="shared" si="28"/>
        <v>12367.58</v>
      </c>
      <c r="G172" s="145">
        <f t="shared" si="29"/>
        <v>1848719.7000000014</v>
      </c>
      <c r="J172" s="199">
        <f t="shared" si="36"/>
        <v>49004</v>
      </c>
      <c r="K172" s="167">
        <v>155</v>
      </c>
      <c r="L172" s="174">
        <f t="shared" si="37"/>
        <v>2617466.0702447663</v>
      </c>
      <c r="M172" s="200">
        <f t="shared" si="30"/>
        <v>8506.76</v>
      </c>
      <c r="N172" s="200">
        <f t="shared" si="31"/>
        <v>8943.75</v>
      </c>
      <c r="O172" s="200">
        <f t="shared" si="32"/>
        <v>17450.509999999998</v>
      </c>
      <c r="P172" s="200">
        <f t="shared" si="33"/>
        <v>2608522.3202447663</v>
      </c>
    </row>
    <row r="173" spans="1:16" x14ac:dyDescent="0.25">
      <c r="A173" s="143">
        <f t="shared" si="35"/>
        <v>49035</v>
      </c>
      <c r="B173" s="144">
        <v>156</v>
      </c>
      <c r="C173" s="131">
        <f t="shared" si="34"/>
        <v>1848719.7000000014</v>
      </c>
      <c r="D173" s="145">
        <f t="shared" si="26"/>
        <v>6008.34</v>
      </c>
      <c r="E173" s="145">
        <f t="shared" si="27"/>
        <v>6359.24</v>
      </c>
      <c r="F173" s="145">
        <f t="shared" si="28"/>
        <v>12367.58</v>
      </c>
      <c r="G173" s="145">
        <f t="shared" si="29"/>
        <v>1842360.4600000014</v>
      </c>
      <c r="J173" s="199">
        <f t="shared" si="36"/>
        <v>49035</v>
      </c>
      <c r="K173" s="167">
        <v>156</v>
      </c>
      <c r="L173" s="174">
        <f t="shared" si="37"/>
        <v>2608522.3202447663</v>
      </c>
      <c r="M173" s="200">
        <f t="shared" si="30"/>
        <v>8477.7000000000007</v>
      </c>
      <c r="N173" s="200">
        <f t="shared" si="31"/>
        <v>8972.81</v>
      </c>
      <c r="O173" s="200">
        <f t="shared" si="32"/>
        <v>17450.509999999998</v>
      </c>
      <c r="P173" s="200">
        <f t="shared" si="33"/>
        <v>2599549.5102447663</v>
      </c>
    </row>
    <row r="174" spans="1:16" x14ac:dyDescent="0.25">
      <c r="A174" s="143">
        <f t="shared" si="35"/>
        <v>49065</v>
      </c>
      <c r="B174" s="144">
        <v>157</v>
      </c>
      <c r="C174" s="131">
        <f t="shared" si="34"/>
        <v>1842360.4600000014</v>
      </c>
      <c r="D174" s="145">
        <f t="shared" si="26"/>
        <v>5987.67</v>
      </c>
      <c r="E174" s="145">
        <f t="shared" si="27"/>
        <v>6379.91</v>
      </c>
      <c r="F174" s="145">
        <f t="shared" si="28"/>
        <v>12367.58</v>
      </c>
      <c r="G174" s="145">
        <f t="shared" si="29"/>
        <v>1835980.5500000014</v>
      </c>
      <c r="J174" s="199">
        <f t="shared" si="36"/>
        <v>49065</v>
      </c>
      <c r="K174" s="167">
        <v>157</v>
      </c>
      <c r="L174" s="174">
        <f t="shared" si="37"/>
        <v>2599549.5102447663</v>
      </c>
      <c r="M174" s="200">
        <f t="shared" si="30"/>
        <v>8448.5400000000009</v>
      </c>
      <c r="N174" s="200">
        <f t="shared" si="31"/>
        <v>9001.9699999999993</v>
      </c>
      <c r="O174" s="200">
        <f t="shared" si="32"/>
        <v>17450.509999999998</v>
      </c>
      <c r="P174" s="200">
        <f t="shared" si="33"/>
        <v>2590547.540244766</v>
      </c>
    </row>
    <row r="175" spans="1:16" x14ac:dyDescent="0.25">
      <c r="A175" s="143">
        <f t="shared" si="35"/>
        <v>49096</v>
      </c>
      <c r="B175" s="144">
        <v>158</v>
      </c>
      <c r="C175" s="131">
        <f t="shared" si="34"/>
        <v>1835980.5500000014</v>
      </c>
      <c r="D175" s="145">
        <f t="shared" si="26"/>
        <v>5966.94</v>
      </c>
      <c r="E175" s="145">
        <f t="shared" si="27"/>
        <v>6400.64</v>
      </c>
      <c r="F175" s="145">
        <f t="shared" si="28"/>
        <v>12367.58</v>
      </c>
      <c r="G175" s="145">
        <f t="shared" si="29"/>
        <v>1829579.9100000015</v>
      </c>
      <c r="J175" s="199">
        <f t="shared" si="36"/>
        <v>49096</v>
      </c>
      <c r="K175" s="167">
        <v>158</v>
      </c>
      <c r="L175" s="174">
        <f t="shared" si="37"/>
        <v>2590547.540244766</v>
      </c>
      <c r="M175" s="200">
        <f t="shared" si="30"/>
        <v>8419.2800000000007</v>
      </c>
      <c r="N175" s="200">
        <f t="shared" si="31"/>
        <v>9031.23</v>
      </c>
      <c r="O175" s="200">
        <f t="shared" si="32"/>
        <v>17450.509999999998</v>
      </c>
      <c r="P175" s="200">
        <f t="shared" si="33"/>
        <v>2581516.3102447661</v>
      </c>
    </row>
    <row r="176" spans="1:16" x14ac:dyDescent="0.25">
      <c r="A176" s="143">
        <f t="shared" si="35"/>
        <v>49126</v>
      </c>
      <c r="B176" s="144">
        <v>159</v>
      </c>
      <c r="C176" s="131">
        <f t="shared" si="34"/>
        <v>1829579.9100000015</v>
      </c>
      <c r="D176" s="145">
        <f t="shared" si="26"/>
        <v>5946.13</v>
      </c>
      <c r="E176" s="145">
        <f t="shared" si="27"/>
        <v>6421.44</v>
      </c>
      <c r="F176" s="145">
        <f t="shared" si="28"/>
        <v>12367.58</v>
      </c>
      <c r="G176" s="145">
        <f t="shared" si="29"/>
        <v>1823158.4700000016</v>
      </c>
      <c r="J176" s="199">
        <f t="shared" si="36"/>
        <v>49126</v>
      </c>
      <c r="K176" s="167">
        <v>159</v>
      </c>
      <c r="L176" s="174">
        <f t="shared" si="37"/>
        <v>2581516.3102447661</v>
      </c>
      <c r="M176" s="200">
        <f t="shared" si="30"/>
        <v>8389.93</v>
      </c>
      <c r="N176" s="200">
        <f t="shared" si="31"/>
        <v>9060.58</v>
      </c>
      <c r="O176" s="200">
        <f t="shared" si="32"/>
        <v>17450.509999999998</v>
      </c>
      <c r="P176" s="200">
        <f t="shared" si="33"/>
        <v>2572455.730244766</v>
      </c>
    </row>
    <row r="177" spans="1:16" x14ac:dyDescent="0.25">
      <c r="A177" s="143">
        <f t="shared" si="35"/>
        <v>49157</v>
      </c>
      <c r="B177" s="144">
        <v>160</v>
      </c>
      <c r="C177" s="131">
        <f t="shared" si="34"/>
        <v>1823158.4700000016</v>
      </c>
      <c r="D177" s="145">
        <f t="shared" si="26"/>
        <v>5925.27</v>
      </c>
      <c r="E177" s="145">
        <f t="shared" si="27"/>
        <v>6442.31</v>
      </c>
      <c r="F177" s="145">
        <f t="shared" si="28"/>
        <v>12367.58</v>
      </c>
      <c r="G177" s="145">
        <f t="shared" si="29"/>
        <v>1816716.1600000015</v>
      </c>
      <c r="J177" s="199">
        <f t="shared" si="36"/>
        <v>49157</v>
      </c>
      <c r="K177" s="167">
        <v>160</v>
      </c>
      <c r="L177" s="174">
        <f t="shared" si="37"/>
        <v>2572455.730244766</v>
      </c>
      <c r="M177" s="200">
        <f t="shared" si="30"/>
        <v>8360.48</v>
      </c>
      <c r="N177" s="200">
        <f t="shared" si="31"/>
        <v>9090.0300000000007</v>
      </c>
      <c r="O177" s="200">
        <f t="shared" si="32"/>
        <v>17450.509999999998</v>
      </c>
      <c r="P177" s="200">
        <f t="shared" si="33"/>
        <v>2563365.7002447662</v>
      </c>
    </row>
    <row r="178" spans="1:16" x14ac:dyDescent="0.25">
      <c r="A178" s="143">
        <f t="shared" si="35"/>
        <v>49188</v>
      </c>
      <c r="B178" s="144">
        <v>161</v>
      </c>
      <c r="C178" s="131">
        <f t="shared" si="34"/>
        <v>1816716.1600000015</v>
      </c>
      <c r="D178" s="145">
        <f t="shared" si="26"/>
        <v>5904.33</v>
      </c>
      <c r="E178" s="145">
        <f t="shared" si="27"/>
        <v>6463.25</v>
      </c>
      <c r="F178" s="145">
        <f t="shared" si="28"/>
        <v>12367.58</v>
      </c>
      <c r="G178" s="145">
        <f t="shared" si="29"/>
        <v>1810252.9100000015</v>
      </c>
      <c r="J178" s="199">
        <f t="shared" si="36"/>
        <v>49188</v>
      </c>
      <c r="K178" s="167">
        <v>161</v>
      </c>
      <c r="L178" s="174">
        <f t="shared" si="37"/>
        <v>2563365.7002447662</v>
      </c>
      <c r="M178" s="200">
        <f t="shared" si="30"/>
        <v>8330.94</v>
      </c>
      <c r="N178" s="200">
        <f t="shared" si="31"/>
        <v>9119.57</v>
      </c>
      <c r="O178" s="200">
        <f t="shared" si="32"/>
        <v>17450.509999999998</v>
      </c>
      <c r="P178" s="200">
        <f t="shared" si="33"/>
        <v>2554246.1302447664</v>
      </c>
    </row>
    <row r="179" spans="1:16" x14ac:dyDescent="0.25">
      <c r="A179" s="143">
        <f t="shared" si="35"/>
        <v>49218</v>
      </c>
      <c r="B179" s="144">
        <v>162</v>
      </c>
      <c r="C179" s="131">
        <f t="shared" si="34"/>
        <v>1810252.9100000015</v>
      </c>
      <c r="D179" s="145">
        <f t="shared" si="26"/>
        <v>5883.32</v>
      </c>
      <c r="E179" s="145">
        <f t="shared" si="27"/>
        <v>6484.26</v>
      </c>
      <c r="F179" s="145">
        <f t="shared" si="28"/>
        <v>12367.58</v>
      </c>
      <c r="G179" s="145">
        <f t="shared" si="29"/>
        <v>1803768.6500000015</v>
      </c>
      <c r="J179" s="199">
        <f t="shared" si="36"/>
        <v>49218</v>
      </c>
      <c r="K179" s="167">
        <v>162</v>
      </c>
      <c r="L179" s="174">
        <f t="shared" si="37"/>
        <v>2554246.1302447664</v>
      </c>
      <c r="M179" s="200">
        <f t="shared" si="30"/>
        <v>8301.2999999999993</v>
      </c>
      <c r="N179" s="200">
        <f t="shared" si="31"/>
        <v>9149.2099999999991</v>
      </c>
      <c r="O179" s="200">
        <f t="shared" si="32"/>
        <v>17450.509999999998</v>
      </c>
      <c r="P179" s="200">
        <f t="shared" si="33"/>
        <v>2545096.9202447664</v>
      </c>
    </row>
    <row r="180" spans="1:16" x14ac:dyDescent="0.25">
      <c r="A180" s="143">
        <f t="shared" si="35"/>
        <v>49249</v>
      </c>
      <c r="B180" s="144">
        <v>163</v>
      </c>
      <c r="C180" s="131">
        <f t="shared" si="34"/>
        <v>1803768.6500000015</v>
      </c>
      <c r="D180" s="145">
        <f t="shared" si="26"/>
        <v>5862.25</v>
      </c>
      <c r="E180" s="145">
        <f t="shared" si="27"/>
        <v>6505.33</v>
      </c>
      <c r="F180" s="145">
        <f t="shared" si="28"/>
        <v>12367.58</v>
      </c>
      <c r="G180" s="145">
        <f t="shared" si="29"/>
        <v>1797263.3200000015</v>
      </c>
      <c r="J180" s="199">
        <f t="shared" si="36"/>
        <v>49249</v>
      </c>
      <c r="K180" s="167">
        <v>163</v>
      </c>
      <c r="L180" s="174">
        <f t="shared" si="37"/>
        <v>2545096.9202447664</v>
      </c>
      <c r="M180" s="200">
        <f t="shared" si="30"/>
        <v>8271.56</v>
      </c>
      <c r="N180" s="200">
        <f t="shared" si="31"/>
        <v>9178.9500000000007</v>
      </c>
      <c r="O180" s="200">
        <f t="shared" si="32"/>
        <v>17450.509999999998</v>
      </c>
      <c r="P180" s="200">
        <f t="shared" si="33"/>
        <v>2535917.9702447662</v>
      </c>
    </row>
    <row r="181" spans="1:16" x14ac:dyDescent="0.25">
      <c r="A181" s="143">
        <f t="shared" si="35"/>
        <v>49279</v>
      </c>
      <c r="B181" s="144">
        <v>164</v>
      </c>
      <c r="C181" s="131">
        <f t="shared" si="34"/>
        <v>1797263.3200000015</v>
      </c>
      <c r="D181" s="145">
        <f t="shared" si="26"/>
        <v>5841.11</v>
      </c>
      <c r="E181" s="145">
        <f t="shared" si="27"/>
        <v>6526.47</v>
      </c>
      <c r="F181" s="145">
        <f t="shared" si="28"/>
        <v>12367.58</v>
      </c>
      <c r="G181" s="145">
        <f t="shared" si="29"/>
        <v>1790736.8500000015</v>
      </c>
      <c r="J181" s="199">
        <f t="shared" si="36"/>
        <v>49279</v>
      </c>
      <c r="K181" s="167">
        <v>164</v>
      </c>
      <c r="L181" s="174">
        <f t="shared" si="37"/>
        <v>2535917.9702447662</v>
      </c>
      <c r="M181" s="200">
        <f t="shared" si="30"/>
        <v>8241.73</v>
      </c>
      <c r="N181" s="200">
        <f t="shared" si="31"/>
        <v>9208.7800000000007</v>
      </c>
      <c r="O181" s="200">
        <f t="shared" si="32"/>
        <v>17450.509999999998</v>
      </c>
      <c r="P181" s="200">
        <f t="shared" si="33"/>
        <v>2526709.1902447664</v>
      </c>
    </row>
    <row r="182" spans="1:16" x14ac:dyDescent="0.25">
      <c r="A182" s="143">
        <f t="shared" si="35"/>
        <v>49310</v>
      </c>
      <c r="B182" s="144">
        <v>165</v>
      </c>
      <c r="C182" s="131">
        <f t="shared" si="34"/>
        <v>1790736.8500000015</v>
      </c>
      <c r="D182" s="145">
        <f t="shared" si="26"/>
        <v>5819.89</v>
      </c>
      <c r="E182" s="145">
        <f t="shared" si="27"/>
        <v>6547.68</v>
      </c>
      <c r="F182" s="145">
        <f t="shared" si="28"/>
        <v>12367.58</v>
      </c>
      <c r="G182" s="145">
        <f t="shared" si="29"/>
        <v>1784189.1700000016</v>
      </c>
      <c r="J182" s="199">
        <f t="shared" si="36"/>
        <v>49310</v>
      </c>
      <c r="K182" s="167">
        <v>165</v>
      </c>
      <c r="L182" s="174">
        <f t="shared" si="37"/>
        <v>2526709.1902447664</v>
      </c>
      <c r="M182" s="200">
        <f t="shared" si="30"/>
        <v>8211.7999999999993</v>
      </c>
      <c r="N182" s="200">
        <f t="shared" si="31"/>
        <v>9238.7099999999991</v>
      </c>
      <c r="O182" s="200">
        <f t="shared" si="32"/>
        <v>17450.509999999998</v>
      </c>
      <c r="P182" s="200">
        <f t="shared" si="33"/>
        <v>2517470.4802447665</v>
      </c>
    </row>
    <row r="183" spans="1:16" x14ac:dyDescent="0.25">
      <c r="A183" s="143">
        <f t="shared" si="35"/>
        <v>49341</v>
      </c>
      <c r="B183" s="144">
        <v>166</v>
      </c>
      <c r="C183" s="131">
        <f t="shared" si="34"/>
        <v>1784189.1700000016</v>
      </c>
      <c r="D183" s="145">
        <f t="shared" si="26"/>
        <v>5798.61</v>
      </c>
      <c r="E183" s="145">
        <f t="shared" si="27"/>
        <v>6568.96</v>
      </c>
      <c r="F183" s="145">
        <f t="shared" si="28"/>
        <v>12367.58</v>
      </c>
      <c r="G183" s="145">
        <f t="shared" si="29"/>
        <v>1777620.2100000016</v>
      </c>
      <c r="J183" s="199">
        <f t="shared" si="36"/>
        <v>49341</v>
      </c>
      <c r="K183" s="167">
        <v>166</v>
      </c>
      <c r="L183" s="174">
        <f t="shared" si="37"/>
        <v>2517470.4802447665</v>
      </c>
      <c r="M183" s="200">
        <f t="shared" si="30"/>
        <v>8181.78</v>
      </c>
      <c r="N183" s="200">
        <f t="shared" si="31"/>
        <v>9268.73</v>
      </c>
      <c r="O183" s="200">
        <f t="shared" si="32"/>
        <v>17450.509999999998</v>
      </c>
      <c r="P183" s="200">
        <f t="shared" si="33"/>
        <v>2508201.7502447665</v>
      </c>
    </row>
    <row r="184" spans="1:16" x14ac:dyDescent="0.25">
      <c r="A184" s="143">
        <f t="shared" si="35"/>
        <v>49369</v>
      </c>
      <c r="B184" s="144">
        <v>167</v>
      </c>
      <c r="C184" s="131">
        <f t="shared" si="34"/>
        <v>1777620.2100000016</v>
      </c>
      <c r="D184" s="145">
        <f t="shared" si="26"/>
        <v>5777.27</v>
      </c>
      <c r="E184" s="145">
        <f t="shared" si="27"/>
        <v>6590.31</v>
      </c>
      <c r="F184" s="145">
        <f t="shared" si="28"/>
        <v>12367.58</v>
      </c>
      <c r="G184" s="145">
        <f t="shared" si="29"/>
        <v>1771029.9000000015</v>
      </c>
      <c r="J184" s="199">
        <f t="shared" si="36"/>
        <v>49369</v>
      </c>
      <c r="K184" s="167">
        <v>167</v>
      </c>
      <c r="L184" s="174">
        <f t="shared" si="37"/>
        <v>2508201.7502447665</v>
      </c>
      <c r="M184" s="200">
        <f t="shared" si="30"/>
        <v>8151.66</v>
      </c>
      <c r="N184" s="200">
        <f t="shared" si="31"/>
        <v>9298.85</v>
      </c>
      <c r="O184" s="200">
        <f t="shared" si="32"/>
        <v>17450.509999999998</v>
      </c>
      <c r="P184" s="200">
        <f t="shared" si="33"/>
        <v>2498902.9002447664</v>
      </c>
    </row>
    <row r="185" spans="1:16" x14ac:dyDescent="0.25">
      <c r="A185" s="143">
        <f t="shared" si="35"/>
        <v>49400</v>
      </c>
      <c r="B185" s="144">
        <v>168</v>
      </c>
      <c r="C185" s="131">
        <f t="shared" si="34"/>
        <v>1771029.9000000015</v>
      </c>
      <c r="D185" s="145">
        <f t="shared" si="26"/>
        <v>5755.85</v>
      </c>
      <c r="E185" s="145">
        <f t="shared" si="27"/>
        <v>6611.73</v>
      </c>
      <c r="F185" s="145">
        <f t="shared" si="28"/>
        <v>12367.58</v>
      </c>
      <c r="G185" s="145">
        <f t="shared" si="29"/>
        <v>1764418.1700000016</v>
      </c>
      <c r="J185" s="199">
        <f t="shared" si="36"/>
        <v>49400</v>
      </c>
      <c r="K185" s="167">
        <v>168</v>
      </c>
      <c r="L185" s="174">
        <f t="shared" si="37"/>
        <v>2498902.9002447664</v>
      </c>
      <c r="M185" s="200">
        <f t="shared" si="30"/>
        <v>8121.43</v>
      </c>
      <c r="N185" s="200">
        <f t="shared" si="31"/>
        <v>9329.08</v>
      </c>
      <c r="O185" s="200">
        <f t="shared" si="32"/>
        <v>17450.509999999998</v>
      </c>
      <c r="P185" s="200">
        <f t="shared" si="33"/>
        <v>2489573.8202447663</v>
      </c>
    </row>
    <row r="186" spans="1:16" x14ac:dyDescent="0.25">
      <c r="A186" s="143">
        <f t="shared" si="35"/>
        <v>49430</v>
      </c>
      <c r="B186" s="144">
        <v>169</v>
      </c>
      <c r="C186" s="131">
        <f t="shared" si="34"/>
        <v>1764418.1700000016</v>
      </c>
      <c r="D186" s="145">
        <f t="shared" si="26"/>
        <v>5734.36</v>
      </c>
      <c r="E186" s="145">
        <f t="shared" si="27"/>
        <v>6633.22</v>
      </c>
      <c r="F186" s="145">
        <f t="shared" si="28"/>
        <v>12367.58</v>
      </c>
      <c r="G186" s="145">
        <f t="shared" si="29"/>
        <v>1757784.9500000016</v>
      </c>
      <c r="J186" s="199">
        <f t="shared" si="36"/>
        <v>49430</v>
      </c>
      <c r="K186" s="167">
        <v>169</v>
      </c>
      <c r="L186" s="174">
        <f t="shared" si="37"/>
        <v>2489573.8202447663</v>
      </c>
      <c r="M186" s="200">
        <f t="shared" si="30"/>
        <v>8091.11</v>
      </c>
      <c r="N186" s="200">
        <f t="shared" si="31"/>
        <v>9359.4</v>
      </c>
      <c r="O186" s="200">
        <f t="shared" si="32"/>
        <v>17450.509999999998</v>
      </c>
      <c r="P186" s="200">
        <f t="shared" si="33"/>
        <v>2480214.4202447664</v>
      </c>
    </row>
    <row r="187" spans="1:16" x14ac:dyDescent="0.25">
      <c r="A187" s="143">
        <f t="shared" si="35"/>
        <v>49461</v>
      </c>
      <c r="B187" s="144">
        <v>170</v>
      </c>
      <c r="C187" s="131">
        <f t="shared" si="34"/>
        <v>1757784.9500000016</v>
      </c>
      <c r="D187" s="145">
        <f t="shared" si="26"/>
        <v>5712.8</v>
      </c>
      <c r="E187" s="145">
        <f t="shared" si="27"/>
        <v>6654.78</v>
      </c>
      <c r="F187" s="145">
        <f t="shared" si="28"/>
        <v>12367.58</v>
      </c>
      <c r="G187" s="145">
        <f t="shared" si="29"/>
        <v>1751130.1700000016</v>
      </c>
      <c r="J187" s="199">
        <f t="shared" si="36"/>
        <v>49461</v>
      </c>
      <c r="K187" s="167">
        <v>170</v>
      </c>
      <c r="L187" s="174">
        <f t="shared" si="37"/>
        <v>2480214.4202447664</v>
      </c>
      <c r="M187" s="200">
        <f t="shared" si="30"/>
        <v>8060.7</v>
      </c>
      <c r="N187" s="200">
        <f t="shared" si="31"/>
        <v>9389.81</v>
      </c>
      <c r="O187" s="200">
        <f t="shared" si="32"/>
        <v>17450.509999999998</v>
      </c>
      <c r="P187" s="200">
        <f t="shared" si="33"/>
        <v>2470824.6102447663</v>
      </c>
    </row>
    <row r="188" spans="1:16" x14ac:dyDescent="0.25">
      <c r="A188" s="143">
        <f t="shared" si="35"/>
        <v>49491</v>
      </c>
      <c r="B188" s="144">
        <v>171</v>
      </c>
      <c r="C188" s="131">
        <f t="shared" si="34"/>
        <v>1751130.1700000016</v>
      </c>
      <c r="D188" s="145">
        <f t="shared" si="26"/>
        <v>5691.17</v>
      </c>
      <c r="E188" s="145">
        <f t="shared" si="27"/>
        <v>6676.4</v>
      </c>
      <c r="F188" s="145">
        <f t="shared" si="28"/>
        <v>12367.58</v>
      </c>
      <c r="G188" s="145">
        <f t="shared" si="29"/>
        <v>1744453.7700000016</v>
      </c>
      <c r="J188" s="199">
        <f t="shared" si="36"/>
        <v>49491</v>
      </c>
      <c r="K188" s="167">
        <v>171</v>
      </c>
      <c r="L188" s="174">
        <f t="shared" si="37"/>
        <v>2470824.6102447663</v>
      </c>
      <c r="M188" s="200">
        <f t="shared" si="30"/>
        <v>8030.18</v>
      </c>
      <c r="N188" s="200">
        <f t="shared" si="31"/>
        <v>9420.33</v>
      </c>
      <c r="O188" s="200">
        <f t="shared" si="32"/>
        <v>17450.509999999998</v>
      </c>
      <c r="P188" s="200">
        <f t="shared" si="33"/>
        <v>2461404.2802447663</v>
      </c>
    </row>
    <row r="189" spans="1:16" x14ac:dyDescent="0.25">
      <c r="A189" s="143">
        <f t="shared" si="35"/>
        <v>49522</v>
      </c>
      <c r="B189" s="144">
        <v>172</v>
      </c>
      <c r="C189" s="131">
        <f t="shared" si="34"/>
        <v>1744453.7700000016</v>
      </c>
      <c r="D189" s="145">
        <f t="shared" si="26"/>
        <v>5669.47</v>
      </c>
      <c r="E189" s="145">
        <f t="shared" si="27"/>
        <v>6698.1</v>
      </c>
      <c r="F189" s="145">
        <f t="shared" si="28"/>
        <v>12367.58</v>
      </c>
      <c r="G189" s="145">
        <f t="shared" si="29"/>
        <v>1737755.6700000016</v>
      </c>
      <c r="J189" s="199">
        <f t="shared" si="36"/>
        <v>49522</v>
      </c>
      <c r="K189" s="167">
        <v>172</v>
      </c>
      <c r="L189" s="174">
        <f t="shared" si="37"/>
        <v>2461404.2802447663</v>
      </c>
      <c r="M189" s="200">
        <f t="shared" si="30"/>
        <v>7999.56</v>
      </c>
      <c r="N189" s="200">
        <f t="shared" si="31"/>
        <v>9450.9500000000007</v>
      </c>
      <c r="O189" s="200">
        <f t="shared" si="32"/>
        <v>17450.509999999998</v>
      </c>
      <c r="P189" s="200">
        <f t="shared" si="33"/>
        <v>2451953.3302447661</v>
      </c>
    </row>
    <row r="190" spans="1:16" x14ac:dyDescent="0.25">
      <c r="A190" s="143">
        <f t="shared" si="35"/>
        <v>49553</v>
      </c>
      <c r="B190" s="144">
        <v>173</v>
      </c>
      <c r="C190" s="131">
        <f t="shared" si="34"/>
        <v>1737755.6700000016</v>
      </c>
      <c r="D190" s="145">
        <f t="shared" si="26"/>
        <v>5647.71</v>
      </c>
      <c r="E190" s="145">
        <f t="shared" si="27"/>
        <v>6719.87</v>
      </c>
      <c r="F190" s="145">
        <f t="shared" si="28"/>
        <v>12367.58</v>
      </c>
      <c r="G190" s="145">
        <f t="shared" si="29"/>
        <v>1731035.8000000014</v>
      </c>
      <c r="J190" s="199">
        <f t="shared" si="36"/>
        <v>49553</v>
      </c>
      <c r="K190" s="167">
        <v>173</v>
      </c>
      <c r="L190" s="174">
        <f t="shared" si="37"/>
        <v>2451953.3302447661</v>
      </c>
      <c r="M190" s="200">
        <f t="shared" si="30"/>
        <v>7968.85</v>
      </c>
      <c r="N190" s="200">
        <f t="shared" si="31"/>
        <v>9481.66</v>
      </c>
      <c r="O190" s="200">
        <f t="shared" si="32"/>
        <v>17450.509999999998</v>
      </c>
      <c r="P190" s="200">
        <f t="shared" si="33"/>
        <v>2442471.6702447659</v>
      </c>
    </row>
    <row r="191" spans="1:16" x14ac:dyDescent="0.25">
      <c r="A191" s="143">
        <f t="shared" si="35"/>
        <v>49583</v>
      </c>
      <c r="B191" s="144">
        <v>174</v>
      </c>
      <c r="C191" s="131">
        <f t="shared" si="34"/>
        <v>1731035.8000000014</v>
      </c>
      <c r="D191" s="145">
        <f t="shared" si="26"/>
        <v>5625.87</v>
      </c>
      <c r="E191" s="145">
        <f t="shared" si="27"/>
        <v>6741.71</v>
      </c>
      <c r="F191" s="145">
        <f t="shared" si="28"/>
        <v>12367.58</v>
      </c>
      <c r="G191" s="145">
        <f t="shared" si="29"/>
        <v>1724294.0900000015</v>
      </c>
      <c r="J191" s="199">
        <f t="shared" si="36"/>
        <v>49583</v>
      </c>
      <c r="K191" s="167">
        <v>174</v>
      </c>
      <c r="L191" s="174">
        <f t="shared" si="37"/>
        <v>2442471.6702447659</v>
      </c>
      <c r="M191" s="200">
        <f t="shared" si="30"/>
        <v>7938.03</v>
      </c>
      <c r="N191" s="200">
        <f t="shared" si="31"/>
        <v>9512.48</v>
      </c>
      <c r="O191" s="200">
        <f t="shared" si="32"/>
        <v>17450.509999999998</v>
      </c>
      <c r="P191" s="200">
        <f t="shared" si="33"/>
        <v>2432959.190244766</v>
      </c>
    </row>
    <row r="192" spans="1:16" x14ac:dyDescent="0.25">
      <c r="A192" s="143">
        <f t="shared" si="35"/>
        <v>49614</v>
      </c>
      <c r="B192" s="144">
        <v>175</v>
      </c>
      <c r="C192" s="131">
        <f t="shared" si="34"/>
        <v>1724294.0900000015</v>
      </c>
      <c r="D192" s="145">
        <f t="shared" si="26"/>
        <v>5603.96</v>
      </c>
      <c r="E192" s="145">
        <f t="shared" si="27"/>
        <v>6763.62</v>
      </c>
      <c r="F192" s="145">
        <f t="shared" si="28"/>
        <v>12367.58</v>
      </c>
      <c r="G192" s="145">
        <f t="shared" si="29"/>
        <v>1717530.4700000014</v>
      </c>
      <c r="J192" s="199">
        <f t="shared" si="36"/>
        <v>49614</v>
      </c>
      <c r="K192" s="167">
        <v>175</v>
      </c>
      <c r="L192" s="174">
        <f t="shared" si="37"/>
        <v>2432959.190244766</v>
      </c>
      <c r="M192" s="200">
        <f t="shared" si="30"/>
        <v>7907.12</v>
      </c>
      <c r="N192" s="200">
        <f t="shared" si="31"/>
        <v>9543.39</v>
      </c>
      <c r="O192" s="200">
        <f t="shared" si="32"/>
        <v>17450.509999999998</v>
      </c>
      <c r="P192" s="200">
        <f t="shared" si="33"/>
        <v>2423415.8002447658</v>
      </c>
    </row>
    <row r="193" spans="1:16" x14ac:dyDescent="0.25">
      <c r="A193" s="143">
        <f t="shared" si="35"/>
        <v>49644</v>
      </c>
      <c r="B193" s="144">
        <v>176</v>
      </c>
      <c r="C193" s="131">
        <f t="shared" si="34"/>
        <v>1717530.4700000014</v>
      </c>
      <c r="D193" s="145">
        <f t="shared" si="26"/>
        <v>5581.97</v>
      </c>
      <c r="E193" s="145">
        <f t="shared" si="27"/>
        <v>6785.6</v>
      </c>
      <c r="F193" s="145">
        <f t="shared" si="28"/>
        <v>12367.58</v>
      </c>
      <c r="G193" s="145">
        <f t="shared" si="29"/>
        <v>1710744.8700000013</v>
      </c>
      <c r="J193" s="199">
        <f t="shared" si="36"/>
        <v>49644</v>
      </c>
      <c r="K193" s="167">
        <v>176</v>
      </c>
      <c r="L193" s="174">
        <f t="shared" si="37"/>
        <v>2423415.8002447658</v>
      </c>
      <c r="M193" s="200">
        <f t="shared" si="30"/>
        <v>7876.1</v>
      </c>
      <c r="N193" s="200">
        <f t="shared" si="31"/>
        <v>9574.41</v>
      </c>
      <c r="O193" s="200">
        <f t="shared" si="32"/>
        <v>17450.509999999998</v>
      </c>
      <c r="P193" s="200">
        <f t="shared" si="33"/>
        <v>2413841.3902447657</v>
      </c>
    </row>
    <row r="194" spans="1:16" x14ac:dyDescent="0.25">
      <c r="A194" s="143">
        <f t="shared" si="35"/>
        <v>49675</v>
      </c>
      <c r="B194" s="144">
        <v>177</v>
      </c>
      <c r="C194" s="131">
        <f t="shared" si="34"/>
        <v>1710744.8700000013</v>
      </c>
      <c r="D194" s="145">
        <f t="shared" si="26"/>
        <v>5559.92</v>
      </c>
      <c r="E194" s="145">
        <f t="shared" si="27"/>
        <v>6807.66</v>
      </c>
      <c r="F194" s="145">
        <f t="shared" si="28"/>
        <v>12367.58</v>
      </c>
      <c r="G194" s="145">
        <f t="shared" si="29"/>
        <v>1703937.2100000014</v>
      </c>
      <c r="J194" s="199">
        <f t="shared" si="36"/>
        <v>49675</v>
      </c>
      <c r="K194" s="167">
        <v>177</v>
      </c>
      <c r="L194" s="174">
        <f t="shared" si="37"/>
        <v>2413841.3902447657</v>
      </c>
      <c r="M194" s="200">
        <f t="shared" si="30"/>
        <v>7844.98</v>
      </c>
      <c r="N194" s="200">
        <f t="shared" si="31"/>
        <v>9605.5300000000007</v>
      </c>
      <c r="O194" s="200">
        <f t="shared" si="32"/>
        <v>17450.509999999998</v>
      </c>
      <c r="P194" s="200">
        <f t="shared" si="33"/>
        <v>2404235.8602447659</v>
      </c>
    </row>
    <row r="195" spans="1:16" x14ac:dyDescent="0.25">
      <c r="A195" s="143">
        <f t="shared" si="35"/>
        <v>49706</v>
      </c>
      <c r="B195" s="144">
        <v>178</v>
      </c>
      <c r="C195" s="131">
        <f t="shared" si="34"/>
        <v>1703937.2100000014</v>
      </c>
      <c r="D195" s="145">
        <f t="shared" si="26"/>
        <v>5537.8</v>
      </c>
      <c r="E195" s="145">
        <f t="shared" si="27"/>
        <v>6829.78</v>
      </c>
      <c r="F195" s="145">
        <f t="shared" si="28"/>
        <v>12367.58</v>
      </c>
      <c r="G195" s="145">
        <f t="shared" si="29"/>
        <v>1697107.4300000013</v>
      </c>
      <c r="J195" s="199">
        <f t="shared" si="36"/>
        <v>49706</v>
      </c>
      <c r="K195" s="167">
        <v>178</v>
      </c>
      <c r="L195" s="174">
        <f t="shared" si="37"/>
        <v>2404235.8602447659</v>
      </c>
      <c r="M195" s="200">
        <f t="shared" si="30"/>
        <v>7813.77</v>
      </c>
      <c r="N195" s="200">
        <f t="shared" si="31"/>
        <v>9636.74</v>
      </c>
      <c r="O195" s="200">
        <f t="shared" si="32"/>
        <v>17450.509999999998</v>
      </c>
      <c r="P195" s="200">
        <f t="shared" si="33"/>
        <v>2394599.1202447657</v>
      </c>
    </row>
    <row r="196" spans="1:16" x14ac:dyDescent="0.25">
      <c r="A196" s="143">
        <f t="shared" si="35"/>
        <v>49735</v>
      </c>
      <c r="B196" s="144">
        <v>179</v>
      </c>
      <c r="C196" s="131">
        <f t="shared" si="34"/>
        <v>1697107.4300000013</v>
      </c>
      <c r="D196" s="145">
        <f t="shared" si="26"/>
        <v>5515.6</v>
      </c>
      <c r="E196" s="145">
        <f t="shared" si="27"/>
        <v>6851.98</v>
      </c>
      <c r="F196" s="145">
        <f t="shared" si="28"/>
        <v>12367.58</v>
      </c>
      <c r="G196" s="145">
        <f t="shared" si="29"/>
        <v>1690255.4500000014</v>
      </c>
      <c r="J196" s="199">
        <f t="shared" si="36"/>
        <v>49735</v>
      </c>
      <c r="K196" s="167">
        <v>179</v>
      </c>
      <c r="L196" s="174">
        <f t="shared" si="37"/>
        <v>2394599.1202447657</v>
      </c>
      <c r="M196" s="200">
        <f t="shared" si="30"/>
        <v>7782.45</v>
      </c>
      <c r="N196" s="200">
        <f t="shared" si="31"/>
        <v>9668.06</v>
      </c>
      <c r="O196" s="200">
        <f t="shared" si="32"/>
        <v>17450.509999999998</v>
      </c>
      <c r="P196" s="200">
        <f t="shared" si="33"/>
        <v>2384931.0602447656</v>
      </c>
    </row>
    <row r="197" spans="1:16" x14ac:dyDescent="0.25">
      <c r="A197" s="143">
        <f t="shared" si="35"/>
        <v>49766</v>
      </c>
      <c r="B197" s="144">
        <v>180</v>
      </c>
      <c r="C197" s="131">
        <f t="shared" si="34"/>
        <v>1690255.4500000014</v>
      </c>
      <c r="D197" s="145">
        <f t="shared" si="26"/>
        <v>5493.33</v>
      </c>
      <c r="E197" s="145">
        <f t="shared" si="27"/>
        <v>6874.25</v>
      </c>
      <c r="F197" s="145">
        <f t="shared" si="28"/>
        <v>12367.58</v>
      </c>
      <c r="G197" s="145">
        <f t="shared" si="29"/>
        <v>1683381.2000000014</v>
      </c>
      <c r="J197" s="199">
        <f t="shared" si="36"/>
        <v>49766</v>
      </c>
      <c r="K197" s="167">
        <v>180</v>
      </c>
      <c r="L197" s="174">
        <f t="shared" si="37"/>
        <v>2384931.0602447656</v>
      </c>
      <c r="M197" s="200">
        <f t="shared" si="30"/>
        <v>7751.03</v>
      </c>
      <c r="N197" s="200">
        <f t="shared" si="31"/>
        <v>9699.48</v>
      </c>
      <c r="O197" s="200">
        <f t="shared" si="32"/>
        <v>17450.509999999998</v>
      </c>
      <c r="P197" s="200">
        <f t="shared" si="33"/>
        <v>2375231.5802447656</v>
      </c>
    </row>
    <row r="198" spans="1:16" x14ac:dyDescent="0.25">
      <c r="A198" s="143">
        <f t="shared" si="35"/>
        <v>49796</v>
      </c>
      <c r="B198" s="144">
        <v>181</v>
      </c>
      <c r="C198" s="131">
        <f t="shared" si="34"/>
        <v>1683381.2000000014</v>
      </c>
      <c r="D198" s="145">
        <f t="shared" si="26"/>
        <v>5470.99</v>
      </c>
      <c r="E198" s="145">
        <f t="shared" si="27"/>
        <v>6896.59</v>
      </c>
      <c r="F198" s="145">
        <f t="shared" si="28"/>
        <v>12367.58</v>
      </c>
      <c r="G198" s="145">
        <f t="shared" si="29"/>
        <v>1676484.6100000013</v>
      </c>
      <c r="J198" s="199">
        <f t="shared" si="36"/>
        <v>49796</v>
      </c>
      <c r="K198" s="167">
        <v>181</v>
      </c>
      <c r="L198" s="174">
        <f t="shared" si="37"/>
        <v>2375231.5802447656</v>
      </c>
      <c r="M198" s="200">
        <f t="shared" si="30"/>
        <v>7719.5</v>
      </c>
      <c r="N198" s="200">
        <f t="shared" si="31"/>
        <v>9731.01</v>
      </c>
      <c r="O198" s="200">
        <f t="shared" si="32"/>
        <v>17450.509999999998</v>
      </c>
      <c r="P198" s="200">
        <f t="shared" si="33"/>
        <v>2365500.5702447658</v>
      </c>
    </row>
    <row r="199" spans="1:16" x14ac:dyDescent="0.25">
      <c r="A199" s="143">
        <f t="shared" si="35"/>
        <v>49827</v>
      </c>
      <c r="B199" s="144">
        <v>182</v>
      </c>
      <c r="C199" s="131">
        <f t="shared" si="34"/>
        <v>1676484.6100000013</v>
      </c>
      <c r="D199" s="145">
        <f t="shared" si="26"/>
        <v>5448.57</v>
      </c>
      <c r="E199" s="145">
        <f t="shared" si="27"/>
        <v>6919</v>
      </c>
      <c r="F199" s="145">
        <f t="shared" si="28"/>
        <v>12367.58</v>
      </c>
      <c r="G199" s="145">
        <f t="shared" si="29"/>
        <v>1669565.6100000013</v>
      </c>
      <c r="J199" s="199">
        <f t="shared" si="36"/>
        <v>49827</v>
      </c>
      <c r="K199" s="167">
        <v>182</v>
      </c>
      <c r="L199" s="174">
        <f t="shared" si="37"/>
        <v>2365500.5702447658</v>
      </c>
      <c r="M199" s="200">
        <f t="shared" si="30"/>
        <v>7687.88</v>
      </c>
      <c r="N199" s="200">
        <f t="shared" si="31"/>
        <v>9762.6299999999992</v>
      </c>
      <c r="O199" s="200">
        <f t="shared" si="32"/>
        <v>17450.509999999998</v>
      </c>
      <c r="P199" s="200">
        <f t="shared" si="33"/>
        <v>2355737.940244766</v>
      </c>
    </row>
    <row r="200" spans="1:16" x14ac:dyDescent="0.25">
      <c r="A200" s="143">
        <f t="shared" si="35"/>
        <v>49857</v>
      </c>
      <c r="B200" s="144">
        <v>183</v>
      </c>
      <c r="C200" s="131">
        <f t="shared" si="34"/>
        <v>1669565.6100000013</v>
      </c>
      <c r="D200" s="145">
        <f t="shared" si="26"/>
        <v>5426.09</v>
      </c>
      <c r="E200" s="145">
        <f t="shared" si="27"/>
        <v>6941.49</v>
      </c>
      <c r="F200" s="145">
        <f t="shared" si="28"/>
        <v>12367.58</v>
      </c>
      <c r="G200" s="145">
        <f t="shared" si="29"/>
        <v>1662624.1200000013</v>
      </c>
      <c r="J200" s="199">
        <f t="shared" si="36"/>
        <v>49857</v>
      </c>
      <c r="K200" s="167">
        <v>183</v>
      </c>
      <c r="L200" s="174">
        <f t="shared" si="37"/>
        <v>2355737.940244766</v>
      </c>
      <c r="M200" s="200">
        <f t="shared" si="30"/>
        <v>7656.15</v>
      </c>
      <c r="N200" s="200">
        <f t="shared" si="31"/>
        <v>9794.36</v>
      </c>
      <c r="O200" s="200">
        <f t="shared" si="32"/>
        <v>17450.509999999998</v>
      </c>
      <c r="P200" s="200">
        <f t="shared" si="33"/>
        <v>2345943.5802447661</v>
      </c>
    </row>
    <row r="201" spans="1:16" x14ac:dyDescent="0.25">
      <c r="A201" s="143">
        <f t="shared" si="35"/>
        <v>49888</v>
      </c>
      <c r="B201" s="144">
        <v>184</v>
      </c>
      <c r="C201" s="131">
        <f t="shared" si="34"/>
        <v>1662624.1200000013</v>
      </c>
      <c r="D201" s="145">
        <f t="shared" si="26"/>
        <v>5403.53</v>
      </c>
      <c r="E201" s="145">
        <f t="shared" si="27"/>
        <v>6964.05</v>
      </c>
      <c r="F201" s="145">
        <f t="shared" si="28"/>
        <v>12367.58</v>
      </c>
      <c r="G201" s="145">
        <f t="shared" si="29"/>
        <v>1655660.0700000012</v>
      </c>
      <c r="J201" s="199">
        <f t="shared" si="36"/>
        <v>49888</v>
      </c>
      <c r="K201" s="167">
        <v>184</v>
      </c>
      <c r="L201" s="174">
        <f t="shared" si="37"/>
        <v>2345943.5802447661</v>
      </c>
      <c r="M201" s="200">
        <f t="shared" si="30"/>
        <v>7624.32</v>
      </c>
      <c r="N201" s="200">
        <f t="shared" si="31"/>
        <v>9826.19</v>
      </c>
      <c r="O201" s="200">
        <f t="shared" si="32"/>
        <v>17450.509999999998</v>
      </c>
      <c r="P201" s="200">
        <f t="shared" si="33"/>
        <v>2336117.3902447661</v>
      </c>
    </row>
    <row r="202" spans="1:16" x14ac:dyDescent="0.25">
      <c r="A202" s="143">
        <f t="shared" si="35"/>
        <v>49919</v>
      </c>
      <c r="B202" s="144">
        <v>185</v>
      </c>
      <c r="C202" s="131">
        <f t="shared" si="34"/>
        <v>1655660.0700000012</v>
      </c>
      <c r="D202" s="145">
        <f t="shared" si="26"/>
        <v>5380.9</v>
      </c>
      <c r="E202" s="145">
        <f t="shared" si="27"/>
        <v>6986.68</v>
      </c>
      <c r="F202" s="145">
        <f t="shared" si="28"/>
        <v>12367.58</v>
      </c>
      <c r="G202" s="145">
        <f t="shared" si="29"/>
        <v>1648673.3900000013</v>
      </c>
      <c r="J202" s="199">
        <f t="shared" si="36"/>
        <v>49919</v>
      </c>
      <c r="K202" s="167">
        <v>185</v>
      </c>
      <c r="L202" s="174">
        <f t="shared" si="37"/>
        <v>2336117.3902447661</v>
      </c>
      <c r="M202" s="200">
        <f t="shared" si="30"/>
        <v>7592.38</v>
      </c>
      <c r="N202" s="200">
        <f t="shared" si="31"/>
        <v>9858.1299999999992</v>
      </c>
      <c r="O202" s="200">
        <f t="shared" si="32"/>
        <v>17450.509999999998</v>
      </c>
      <c r="P202" s="200">
        <f t="shared" si="33"/>
        <v>2326259.2602447663</v>
      </c>
    </row>
    <row r="203" spans="1:16" x14ac:dyDescent="0.25">
      <c r="A203" s="143">
        <f t="shared" si="35"/>
        <v>49949</v>
      </c>
      <c r="B203" s="144">
        <v>186</v>
      </c>
      <c r="C203" s="131">
        <f t="shared" si="34"/>
        <v>1648673.3900000013</v>
      </c>
      <c r="D203" s="145">
        <f t="shared" si="26"/>
        <v>5358.19</v>
      </c>
      <c r="E203" s="145">
        <f t="shared" si="27"/>
        <v>7009.39</v>
      </c>
      <c r="F203" s="145">
        <f t="shared" si="28"/>
        <v>12367.58</v>
      </c>
      <c r="G203" s="145">
        <f t="shared" si="29"/>
        <v>1641664.0000000014</v>
      </c>
      <c r="J203" s="199">
        <f t="shared" si="36"/>
        <v>49949</v>
      </c>
      <c r="K203" s="167">
        <v>186</v>
      </c>
      <c r="L203" s="174">
        <f t="shared" si="37"/>
        <v>2326259.2602447663</v>
      </c>
      <c r="M203" s="200">
        <f t="shared" si="30"/>
        <v>7560.34</v>
      </c>
      <c r="N203" s="200">
        <f t="shared" si="31"/>
        <v>9890.17</v>
      </c>
      <c r="O203" s="200">
        <f t="shared" si="32"/>
        <v>17450.509999999998</v>
      </c>
      <c r="P203" s="200">
        <f t="shared" si="33"/>
        <v>2316369.0902447663</v>
      </c>
    </row>
    <row r="204" spans="1:16" x14ac:dyDescent="0.25">
      <c r="A204" s="143">
        <f t="shared" si="35"/>
        <v>49980</v>
      </c>
      <c r="B204" s="144">
        <v>187</v>
      </c>
      <c r="C204" s="131">
        <f t="shared" si="34"/>
        <v>1641664.0000000014</v>
      </c>
      <c r="D204" s="145">
        <f t="shared" si="26"/>
        <v>5335.41</v>
      </c>
      <c r="E204" s="145">
        <f t="shared" si="27"/>
        <v>7032.17</v>
      </c>
      <c r="F204" s="145">
        <f t="shared" si="28"/>
        <v>12367.58</v>
      </c>
      <c r="G204" s="145">
        <f t="shared" si="29"/>
        <v>1634631.8300000015</v>
      </c>
      <c r="J204" s="199">
        <f t="shared" si="36"/>
        <v>49980</v>
      </c>
      <c r="K204" s="167">
        <v>187</v>
      </c>
      <c r="L204" s="174">
        <f t="shared" si="37"/>
        <v>2316369.0902447663</v>
      </c>
      <c r="M204" s="200">
        <f t="shared" si="30"/>
        <v>7528.2</v>
      </c>
      <c r="N204" s="200">
        <f t="shared" si="31"/>
        <v>9922.31</v>
      </c>
      <c r="O204" s="200">
        <f t="shared" si="32"/>
        <v>17450.509999999998</v>
      </c>
      <c r="P204" s="200">
        <f t="shared" si="33"/>
        <v>2306446.7802447663</v>
      </c>
    </row>
    <row r="205" spans="1:16" x14ac:dyDescent="0.25">
      <c r="A205" s="143">
        <f t="shared" si="35"/>
        <v>50010</v>
      </c>
      <c r="B205" s="144">
        <v>188</v>
      </c>
      <c r="C205" s="131">
        <f t="shared" si="34"/>
        <v>1634631.8300000015</v>
      </c>
      <c r="D205" s="145">
        <f t="shared" si="26"/>
        <v>5312.55</v>
      </c>
      <c r="E205" s="145">
        <f t="shared" si="27"/>
        <v>7055.02</v>
      </c>
      <c r="F205" s="145">
        <f t="shared" si="28"/>
        <v>12367.58</v>
      </c>
      <c r="G205" s="145">
        <f t="shared" si="29"/>
        <v>1627576.8100000015</v>
      </c>
      <c r="J205" s="199">
        <f t="shared" si="36"/>
        <v>50010</v>
      </c>
      <c r="K205" s="167">
        <v>188</v>
      </c>
      <c r="L205" s="174">
        <f t="shared" si="37"/>
        <v>2306446.7802447663</v>
      </c>
      <c r="M205" s="200">
        <f t="shared" si="30"/>
        <v>7495.95</v>
      </c>
      <c r="N205" s="200">
        <f t="shared" si="31"/>
        <v>9954.56</v>
      </c>
      <c r="O205" s="200">
        <f t="shared" si="32"/>
        <v>17450.509999999998</v>
      </c>
      <c r="P205" s="200">
        <f t="shared" si="33"/>
        <v>2296492.2202447662</v>
      </c>
    </row>
    <row r="206" spans="1:16" x14ac:dyDescent="0.25">
      <c r="A206" s="143">
        <f t="shared" si="35"/>
        <v>50041</v>
      </c>
      <c r="B206" s="144">
        <v>189</v>
      </c>
      <c r="C206" s="131">
        <f t="shared" si="34"/>
        <v>1627576.8100000015</v>
      </c>
      <c r="D206" s="145">
        <f t="shared" si="26"/>
        <v>5289.62</v>
      </c>
      <c r="E206" s="145">
        <f t="shared" si="27"/>
        <v>7077.95</v>
      </c>
      <c r="F206" s="145">
        <f t="shared" si="28"/>
        <v>12367.58</v>
      </c>
      <c r="G206" s="145">
        <f t="shared" si="29"/>
        <v>1620498.8600000015</v>
      </c>
      <c r="J206" s="199">
        <f t="shared" si="36"/>
        <v>50041</v>
      </c>
      <c r="K206" s="167">
        <v>189</v>
      </c>
      <c r="L206" s="174">
        <f t="shared" si="37"/>
        <v>2296492.2202447662</v>
      </c>
      <c r="M206" s="200">
        <f t="shared" si="30"/>
        <v>7463.6</v>
      </c>
      <c r="N206" s="200">
        <f t="shared" si="31"/>
        <v>9986.91</v>
      </c>
      <c r="O206" s="200">
        <f t="shared" si="32"/>
        <v>17450.509999999998</v>
      </c>
      <c r="P206" s="200">
        <f t="shared" si="33"/>
        <v>2286505.3102447661</v>
      </c>
    </row>
    <row r="207" spans="1:16" x14ac:dyDescent="0.25">
      <c r="A207" s="143">
        <f t="shared" si="35"/>
        <v>50072</v>
      </c>
      <c r="B207" s="144">
        <v>190</v>
      </c>
      <c r="C207" s="131">
        <f t="shared" si="34"/>
        <v>1620498.8600000015</v>
      </c>
      <c r="D207" s="145">
        <f t="shared" si="26"/>
        <v>5266.62</v>
      </c>
      <c r="E207" s="145">
        <f t="shared" si="27"/>
        <v>7100.96</v>
      </c>
      <c r="F207" s="145">
        <f t="shared" si="28"/>
        <v>12367.58</v>
      </c>
      <c r="G207" s="145">
        <f t="shared" si="29"/>
        <v>1613397.9000000015</v>
      </c>
      <c r="J207" s="199">
        <f t="shared" si="36"/>
        <v>50072</v>
      </c>
      <c r="K207" s="167">
        <v>190</v>
      </c>
      <c r="L207" s="174">
        <f t="shared" si="37"/>
        <v>2286505.3102447661</v>
      </c>
      <c r="M207" s="200">
        <f t="shared" si="30"/>
        <v>7431.14</v>
      </c>
      <c r="N207" s="200">
        <f t="shared" si="31"/>
        <v>10019.370000000001</v>
      </c>
      <c r="O207" s="200">
        <f t="shared" si="32"/>
        <v>17450.509999999998</v>
      </c>
      <c r="P207" s="200">
        <f t="shared" si="33"/>
        <v>2276485.940244766</v>
      </c>
    </row>
    <row r="208" spans="1:16" x14ac:dyDescent="0.25">
      <c r="A208" s="143">
        <f t="shared" si="35"/>
        <v>50100</v>
      </c>
      <c r="B208" s="144">
        <v>191</v>
      </c>
      <c r="C208" s="131">
        <f t="shared" si="34"/>
        <v>1613397.9000000015</v>
      </c>
      <c r="D208" s="145">
        <f t="shared" si="26"/>
        <v>5243.54</v>
      </c>
      <c r="E208" s="145">
        <f t="shared" si="27"/>
        <v>7124.03</v>
      </c>
      <c r="F208" s="145">
        <f t="shared" si="28"/>
        <v>12367.58</v>
      </c>
      <c r="G208" s="145">
        <f t="shared" si="29"/>
        <v>1606273.8700000015</v>
      </c>
      <c r="J208" s="199">
        <f t="shared" si="36"/>
        <v>50100</v>
      </c>
      <c r="K208" s="167">
        <v>191</v>
      </c>
      <c r="L208" s="174">
        <f t="shared" si="37"/>
        <v>2276485.940244766</v>
      </c>
      <c r="M208" s="200">
        <f t="shared" si="30"/>
        <v>7398.58</v>
      </c>
      <c r="N208" s="200">
        <f t="shared" si="31"/>
        <v>10051.93</v>
      </c>
      <c r="O208" s="200">
        <f t="shared" si="32"/>
        <v>17450.509999999998</v>
      </c>
      <c r="P208" s="200">
        <f t="shared" si="33"/>
        <v>2266434.0102447658</v>
      </c>
    </row>
    <row r="209" spans="1:16" x14ac:dyDescent="0.25">
      <c r="A209" s="143">
        <f t="shared" si="35"/>
        <v>50131</v>
      </c>
      <c r="B209" s="144">
        <v>192</v>
      </c>
      <c r="C209" s="131">
        <f t="shared" si="34"/>
        <v>1606273.8700000015</v>
      </c>
      <c r="D209" s="145">
        <f t="shared" si="26"/>
        <v>5220.3900000000003</v>
      </c>
      <c r="E209" s="145">
        <f t="shared" si="27"/>
        <v>7147.19</v>
      </c>
      <c r="F209" s="145">
        <f t="shared" si="28"/>
        <v>12367.58</v>
      </c>
      <c r="G209" s="145">
        <f t="shared" si="29"/>
        <v>1599126.6800000016</v>
      </c>
      <c r="J209" s="199">
        <f t="shared" si="36"/>
        <v>50131</v>
      </c>
      <c r="K209" s="167">
        <v>192</v>
      </c>
      <c r="L209" s="174">
        <f t="shared" si="37"/>
        <v>2266434.0102447658</v>
      </c>
      <c r="M209" s="200">
        <f t="shared" si="30"/>
        <v>7365.91</v>
      </c>
      <c r="N209" s="200">
        <f t="shared" si="31"/>
        <v>10084.6</v>
      </c>
      <c r="O209" s="200">
        <f t="shared" si="32"/>
        <v>17450.509999999998</v>
      </c>
      <c r="P209" s="200">
        <f t="shared" si="33"/>
        <v>2256349.4102447657</v>
      </c>
    </row>
    <row r="210" spans="1:16" x14ac:dyDescent="0.25">
      <c r="A210" s="143">
        <f t="shared" si="35"/>
        <v>50161</v>
      </c>
      <c r="B210" s="144">
        <v>193</v>
      </c>
      <c r="C210" s="131">
        <f t="shared" si="34"/>
        <v>1599126.6800000016</v>
      </c>
      <c r="D210" s="145">
        <f t="shared" ref="D210:D273" si="38">ROUND(IPMT($E$14/12,B210,$E$7,-$E$12,$E$13,0),2)</f>
        <v>5197.16</v>
      </c>
      <c r="E210" s="145">
        <f t="shared" ref="E210:E273" si="39">ROUND(PPMT($E$14/12,B210,$E$7,-$E$12,$E$13,0),2)</f>
        <v>7170.42</v>
      </c>
      <c r="F210" s="145">
        <f t="shared" ref="F210:F273" si="40">ROUND(PMT($E$14/12,$E$7,-$E$12,$E$13),2)</f>
        <v>12367.58</v>
      </c>
      <c r="G210" s="145">
        <f t="shared" si="29"/>
        <v>1591956.2600000016</v>
      </c>
      <c r="J210" s="199">
        <f t="shared" si="36"/>
        <v>50161</v>
      </c>
      <c r="K210" s="167">
        <v>193</v>
      </c>
      <c r="L210" s="174">
        <f t="shared" si="37"/>
        <v>2256349.4102447657</v>
      </c>
      <c r="M210" s="200">
        <f t="shared" si="30"/>
        <v>7333.14</v>
      </c>
      <c r="N210" s="200">
        <f t="shared" si="31"/>
        <v>10117.370000000001</v>
      </c>
      <c r="O210" s="200">
        <f t="shared" si="32"/>
        <v>17450.509999999998</v>
      </c>
      <c r="P210" s="200">
        <f t="shared" si="33"/>
        <v>2246232.0402447656</v>
      </c>
    </row>
    <row r="211" spans="1:16" x14ac:dyDescent="0.25">
      <c r="A211" s="143">
        <f t="shared" si="35"/>
        <v>50192</v>
      </c>
      <c r="B211" s="144">
        <v>194</v>
      </c>
      <c r="C211" s="131">
        <f t="shared" si="34"/>
        <v>1591956.2600000016</v>
      </c>
      <c r="D211" s="145">
        <f t="shared" si="38"/>
        <v>5173.8599999999997</v>
      </c>
      <c r="E211" s="145">
        <f t="shared" si="39"/>
        <v>7193.72</v>
      </c>
      <c r="F211" s="145">
        <f t="shared" si="40"/>
        <v>12367.58</v>
      </c>
      <c r="G211" s="145">
        <f t="shared" ref="G211:G274" si="41">C211-E211</f>
        <v>1584762.5400000017</v>
      </c>
      <c r="J211" s="199">
        <f t="shared" si="36"/>
        <v>50192</v>
      </c>
      <c r="K211" s="167">
        <v>194</v>
      </c>
      <c r="L211" s="174">
        <f t="shared" si="37"/>
        <v>2246232.0402447656</v>
      </c>
      <c r="M211" s="200">
        <f t="shared" ref="M211:M274" si="42">ROUND(IPMT($N$13/12,K211,$N$7,-$N$11,$N$12,0),2)</f>
        <v>7300.25</v>
      </c>
      <c r="N211" s="200">
        <f t="shared" ref="N211:N274" si="43">ROUND(PPMT($N$13/12,K211,$N$7,-$N$11,$N$12,0),2)</f>
        <v>10150.26</v>
      </c>
      <c r="O211" s="200">
        <f t="shared" ref="O211:O274" si="44">ROUND(PMT($N$13/12,$N$7,-$N$11,$N$12),2)</f>
        <v>17450.509999999998</v>
      </c>
      <c r="P211" s="200">
        <f t="shared" ref="P211:P274" si="45">L211-N211</f>
        <v>2236081.7802447658</v>
      </c>
    </row>
    <row r="212" spans="1:16" x14ac:dyDescent="0.25">
      <c r="A212" s="143">
        <f t="shared" si="35"/>
        <v>50222</v>
      </c>
      <c r="B212" s="144">
        <v>195</v>
      </c>
      <c r="C212" s="131">
        <f t="shared" ref="C212:C275" si="46">G211</f>
        <v>1584762.5400000017</v>
      </c>
      <c r="D212" s="145">
        <f t="shared" si="38"/>
        <v>5150.4799999999996</v>
      </c>
      <c r="E212" s="145">
        <f t="shared" si="39"/>
        <v>7217.1</v>
      </c>
      <c r="F212" s="145">
        <f t="shared" si="40"/>
        <v>12367.58</v>
      </c>
      <c r="G212" s="145">
        <f t="shared" si="41"/>
        <v>1577545.4400000016</v>
      </c>
      <c r="J212" s="199">
        <f t="shared" si="36"/>
        <v>50222</v>
      </c>
      <c r="K212" s="167">
        <v>195</v>
      </c>
      <c r="L212" s="174">
        <f t="shared" si="37"/>
        <v>2236081.7802447658</v>
      </c>
      <c r="M212" s="200">
        <f t="shared" si="42"/>
        <v>7267.27</v>
      </c>
      <c r="N212" s="200">
        <f t="shared" si="43"/>
        <v>10183.24</v>
      </c>
      <c r="O212" s="200">
        <f t="shared" si="44"/>
        <v>17450.509999999998</v>
      </c>
      <c r="P212" s="200">
        <f t="shared" si="45"/>
        <v>2225898.5402447656</v>
      </c>
    </row>
    <row r="213" spans="1:16" x14ac:dyDescent="0.25">
      <c r="A213" s="143">
        <f t="shared" ref="A213:A276" si="47">EDATE(A212,1)</f>
        <v>50253</v>
      </c>
      <c r="B213" s="144">
        <v>196</v>
      </c>
      <c r="C213" s="131">
        <f t="shared" si="46"/>
        <v>1577545.4400000016</v>
      </c>
      <c r="D213" s="145">
        <f t="shared" si="38"/>
        <v>5127.0200000000004</v>
      </c>
      <c r="E213" s="145">
        <f t="shared" si="39"/>
        <v>7240.56</v>
      </c>
      <c r="F213" s="145">
        <f t="shared" si="40"/>
        <v>12367.58</v>
      </c>
      <c r="G213" s="145">
        <f t="shared" si="41"/>
        <v>1570304.8800000015</v>
      </c>
      <c r="J213" s="199">
        <f t="shared" ref="J213:J276" si="48">EDATE(J212,1)</f>
        <v>50253</v>
      </c>
      <c r="K213" s="167">
        <v>196</v>
      </c>
      <c r="L213" s="174">
        <f t="shared" ref="L213:L276" si="49">P212</f>
        <v>2225898.5402447656</v>
      </c>
      <c r="M213" s="200">
        <f t="shared" si="42"/>
        <v>7234.17</v>
      </c>
      <c r="N213" s="200">
        <f t="shared" si="43"/>
        <v>10216.34</v>
      </c>
      <c r="O213" s="200">
        <f t="shared" si="44"/>
        <v>17450.509999999998</v>
      </c>
      <c r="P213" s="200">
        <f t="shared" si="45"/>
        <v>2215682.2002447657</v>
      </c>
    </row>
    <row r="214" spans="1:16" x14ac:dyDescent="0.25">
      <c r="A214" s="143">
        <f t="shared" si="47"/>
        <v>50284</v>
      </c>
      <c r="B214" s="144">
        <v>197</v>
      </c>
      <c r="C214" s="131">
        <f t="shared" si="46"/>
        <v>1570304.8800000015</v>
      </c>
      <c r="D214" s="145">
        <f t="shared" si="38"/>
        <v>5103.49</v>
      </c>
      <c r="E214" s="145">
        <f t="shared" si="39"/>
        <v>7264.09</v>
      </c>
      <c r="F214" s="145">
        <f t="shared" si="40"/>
        <v>12367.58</v>
      </c>
      <c r="G214" s="145">
        <f t="shared" si="41"/>
        <v>1563040.7900000014</v>
      </c>
      <c r="J214" s="199">
        <f t="shared" si="48"/>
        <v>50284</v>
      </c>
      <c r="K214" s="167">
        <v>197</v>
      </c>
      <c r="L214" s="174">
        <f t="shared" si="49"/>
        <v>2215682.2002447657</v>
      </c>
      <c r="M214" s="200">
        <f t="shared" si="42"/>
        <v>7200.97</v>
      </c>
      <c r="N214" s="200">
        <f t="shared" si="43"/>
        <v>10249.540000000001</v>
      </c>
      <c r="O214" s="200">
        <f t="shared" si="44"/>
        <v>17450.509999999998</v>
      </c>
      <c r="P214" s="200">
        <f t="shared" si="45"/>
        <v>2205432.6602447657</v>
      </c>
    </row>
    <row r="215" spans="1:16" x14ac:dyDescent="0.25">
      <c r="A215" s="143">
        <f t="shared" si="47"/>
        <v>50314</v>
      </c>
      <c r="B215" s="144">
        <v>198</v>
      </c>
      <c r="C215" s="131">
        <f t="shared" si="46"/>
        <v>1563040.7900000014</v>
      </c>
      <c r="D215" s="145">
        <f t="shared" si="38"/>
        <v>5079.88</v>
      </c>
      <c r="E215" s="145">
        <f t="shared" si="39"/>
        <v>7287.7</v>
      </c>
      <c r="F215" s="145">
        <f t="shared" si="40"/>
        <v>12367.58</v>
      </c>
      <c r="G215" s="145">
        <f t="shared" si="41"/>
        <v>1555753.0900000015</v>
      </c>
      <c r="J215" s="199">
        <f t="shared" si="48"/>
        <v>50314</v>
      </c>
      <c r="K215" s="167">
        <v>198</v>
      </c>
      <c r="L215" s="174">
        <f t="shared" si="49"/>
        <v>2205432.6602447657</v>
      </c>
      <c r="M215" s="200">
        <f t="shared" si="42"/>
        <v>7167.66</v>
      </c>
      <c r="N215" s="200">
        <f t="shared" si="43"/>
        <v>10282.85</v>
      </c>
      <c r="O215" s="200">
        <f t="shared" si="44"/>
        <v>17450.509999999998</v>
      </c>
      <c r="P215" s="200">
        <f t="shared" si="45"/>
        <v>2195149.8102447656</v>
      </c>
    </row>
    <row r="216" spans="1:16" x14ac:dyDescent="0.25">
      <c r="A216" s="143">
        <f t="shared" si="47"/>
        <v>50345</v>
      </c>
      <c r="B216" s="144">
        <v>199</v>
      </c>
      <c r="C216" s="131">
        <f t="shared" si="46"/>
        <v>1555753.0900000015</v>
      </c>
      <c r="D216" s="145">
        <f t="shared" si="38"/>
        <v>5056.2</v>
      </c>
      <c r="E216" s="145">
        <f t="shared" si="39"/>
        <v>7311.38</v>
      </c>
      <c r="F216" s="145">
        <f t="shared" si="40"/>
        <v>12367.58</v>
      </c>
      <c r="G216" s="145">
        <f t="shared" si="41"/>
        <v>1548441.7100000016</v>
      </c>
      <c r="J216" s="199">
        <f t="shared" si="48"/>
        <v>50345</v>
      </c>
      <c r="K216" s="167">
        <v>199</v>
      </c>
      <c r="L216" s="174">
        <f t="shared" si="49"/>
        <v>2195149.8102447656</v>
      </c>
      <c r="M216" s="200">
        <f t="shared" si="42"/>
        <v>7134.24</v>
      </c>
      <c r="N216" s="200">
        <f t="shared" si="43"/>
        <v>10316.27</v>
      </c>
      <c r="O216" s="200">
        <f t="shared" si="44"/>
        <v>17450.509999999998</v>
      </c>
      <c r="P216" s="200">
        <f t="shared" si="45"/>
        <v>2184833.5402447656</v>
      </c>
    </row>
    <row r="217" spans="1:16" x14ac:dyDescent="0.25">
      <c r="A217" s="143">
        <f t="shared" si="47"/>
        <v>50375</v>
      </c>
      <c r="B217" s="144">
        <v>200</v>
      </c>
      <c r="C217" s="131">
        <f t="shared" si="46"/>
        <v>1548441.7100000016</v>
      </c>
      <c r="D217" s="145">
        <f t="shared" si="38"/>
        <v>5032.4399999999996</v>
      </c>
      <c r="E217" s="145">
        <f t="shared" si="39"/>
        <v>7335.14</v>
      </c>
      <c r="F217" s="145">
        <f t="shared" si="40"/>
        <v>12367.58</v>
      </c>
      <c r="G217" s="145">
        <f t="shared" si="41"/>
        <v>1541106.5700000017</v>
      </c>
      <c r="J217" s="199">
        <f t="shared" si="48"/>
        <v>50375</v>
      </c>
      <c r="K217" s="167">
        <v>200</v>
      </c>
      <c r="L217" s="174">
        <f t="shared" si="49"/>
        <v>2184833.5402447656</v>
      </c>
      <c r="M217" s="200">
        <f t="shared" si="42"/>
        <v>7100.71</v>
      </c>
      <c r="N217" s="200">
        <f t="shared" si="43"/>
        <v>10349.799999999999</v>
      </c>
      <c r="O217" s="200">
        <f t="shared" si="44"/>
        <v>17450.509999999998</v>
      </c>
      <c r="P217" s="200">
        <f t="shared" si="45"/>
        <v>2174483.7402447658</v>
      </c>
    </row>
    <row r="218" spans="1:16" x14ac:dyDescent="0.25">
      <c r="A218" s="143">
        <f t="shared" si="47"/>
        <v>50406</v>
      </c>
      <c r="B218" s="144">
        <v>201</v>
      </c>
      <c r="C218" s="131">
        <f t="shared" si="46"/>
        <v>1541106.5700000017</v>
      </c>
      <c r="D218" s="145">
        <f t="shared" si="38"/>
        <v>5008.6000000000004</v>
      </c>
      <c r="E218" s="145">
        <f t="shared" si="39"/>
        <v>7358.98</v>
      </c>
      <c r="F218" s="145">
        <f t="shared" si="40"/>
        <v>12367.58</v>
      </c>
      <c r="G218" s="145">
        <f t="shared" si="41"/>
        <v>1533747.5900000017</v>
      </c>
      <c r="J218" s="199">
        <f t="shared" si="48"/>
        <v>50406</v>
      </c>
      <c r="K218" s="167">
        <v>201</v>
      </c>
      <c r="L218" s="174">
        <f t="shared" si="49"/>
        <v>2174483.7402447658</v>
      </c>
      <c r="M218" s="200">
        <f t="shared" si="42"/>
        <v>7067.07</v>
      </c>
      <c r="N218" s="200">
        <f t="shared" si="43"/>
        <v>10383.44</v>
      </c>
      <c r="O218" s="200">
        <f t="shared" si="44"/>
        <v>17450.509999999998</v>
      </c>
      <c r="P218" s="200">
        <f t="shared" si="45"/>
        <v>2164100.3002447658</v>
      </c>
    </row>
    <row r="219" spans="1:16" x14ac:dyDescent="0.25">
      <c r="A219" s="143">
        <f t="shared" si="47"/>
        <v>50437</v>
      </c>
      <c r="B219" s="144">
        <v>202</v>
      </c>
      <c r="C219" s="131">
        <f t="shared" si="46"/>
        <v>1533747.5900000017</v>
      </c>
      <c r="D219" s="145">
        <f t="shared" si="38"/>
        <v>4984.68</v>
      </c>
      <c r="E219" s="145">
        <f t="shared" si="39"/>
        <v>7382.9</v>
      </c>
      <c r="F219" s="145">
        <f t="shared" si="40"/>
        <v>12367.58</v>
      </c>
      <c r="G219" s="145">
        <f t="shared" si="41"/>
        <v>1526364.6900000018</v>
      </c>
      <c r="J219" s="199">
        <f t="shared" si="48"/>
        <v>50437</v>
      </c>
      <c r="K219" s="167">
        <v>202</v>
      </c>
      <c r="L219" s="174">
        <f t="shared" si="49"/>
        <v>2164100.3002447658</v>
      </c>
      <c r="M219" s="200">
        <f t="shared" si="42"/>
        <v>7033.33</v>
      </c>
      <c r="N219" s="200">
        <f t="shared" si="43"/>
        <v>10417.18</v>
      </c>
      <c r="O219" s="200">
        <f t="shared" si="44"/>
        <v>17450.509999999998</v>
      </c>
      <c r="P219" s="200">
        <f t="shared" si="45"/>
        <v>2153683.1202447657</v>
      </c>
    </row>
    <row r="220" spans="1:16" x14ac:dyDescent="0.25">
      <c r="A220" s="143">
        <f t="shared" si="47"/>
        <v>50465</v>
      </c>
      <c r="B220" s="144">
        <v>203</v>
      </c>
      <c r="C220" s="131">
        <f t="shared" si="46"/>
        <v>1526364.6900000018</v>
      </c>
      <c r="D220" s="145">
        <f t="shared" si="38"/>
        <v>4960.6899999999996</v>
      </c>
      <c r="E220" s="145">
        <f t="shared" si="39"/>
        <v>7406.89</v>
      </c>
      <c r="F220" s="145">
        <f t="shared" si="40"/>
        <v>12367.58</v>
      </c>
      <c r="G220" s="145">
        <f t="shared" si="41"/>
        <v>1518957.8000000019</v>
      </c>
      <c r="J220" s="199">
        <f t="shared" si="48"/>
        <v>50465</v>
      </c>
      <c r="K220" s="167">
        <v>203</v>
      </c>
      <c r="L220" s="174">
        <f t="shared" si="49"/>
        <v>2153683.1202447657</v>
      </c>
      <c r="M220" s="200">
        <f t="shared" si="42"/>
        <v>6999.47</v>
      </c>
      <c r="N220" s="200">
        <f t="shared" si="43"/>
        <v>10451.040000000001</v>
      </c>
      <c r="O220" s="200">
        <f t="shared" si="44"/>
        <v>17450.509999999998</v>
      </c>
      <c r="P220" s="200">
        <f t="shared" si="45"/>
        <v>2143232.0802447656</v>
      </c>
    </row>
    <row r="221" spans="1:16" x14ac:dyDescent="0.25">
      <c r="A221" s="143">
        <f t="shared" si="47"/>
        <v>50496</v>
      </c>
      <c r="B221" s="144">
        <v>204</v>
      </c>
      <c r="C221" s="131">
        <f t="shared" si="46"/>
        <v>1518957.8000000019</v>
      </c>
      <c r="D221" s="145">
        <f t="shared" si="38"/>
        <v>4936.6099999999997</v>
      </c>
      <c r="E221" s="145">
        <f t="shared" si="39"/>
        <v>7430.96</v>
      </c>
      <c r="F221" s="145">
        <f t="shared" si="40"/>
        <v>12367.58</v>
      </c>
      <c r="G221" s="145">
        <f t="shared" si="41"/>
        <v>1511526.8400000019</v>
      </c>
      <c r="J221" s="199">
        <f t="shared" si="48"/>
        <v>50496</v>
      </c>
      <c r="K221" s="167">
        <v>204</v>
      </c>
      <c r="L221" s="174">
        <f t="shared" si="49"/>
        <v>2143232.0802447656</v>
      </c>
      <c r="M221" s="200">
        <f t="shared" si="42"/>
        <v>6965.5</v>
      </c>
      <c r="N221" s="200">
        <f t="shared" si="43"/>
        <v>10485.01</v>
      </c>
      <c r="O221" s="200">
        <f t="shared" si="44"/>
        <v>17450.509999999998</v>
      </c>
      <c r="P221" s="200">
        <f t="shared" si="45"/>
        <v>2132747.0702447658</v>
      </c>
    </row>
    <row r="222" spans="1:16" x14ac:dyDescent="0.25">
      <c r="A222" s="143">
        <f t="shared" si="47"/>
        <v>50526</v>
      </c>
      <c r="B222" s="144">
        <v>205</v>
      </c>
      <c r="C222" s="131">
        <f t="shared" si="46"/>
        <v>1511526.8400000019</v>
      </c>
      <c r="D222" s="145">
        <f t="shared" si="38"/>
        <v>4912.46</v>
      </c>
      <c r="E222" s="145">
        <f t="shared" si="39"/>
        <v>7455.12</v>
      </c>
      <c r="F222" s="145">
        <f t="shared" si="40"/>
        <v>12367.58</v>
      </c>
      <c r="G222" s="145">
        <f t="shared" si="41"/>
        <v>1504071.7200000018</v>
      </c>
      <c r="J222" s="199">
        <f t="shared" si="48"/>
        <v>50526</v>
      </c>
      <c r="K222" s="167">
        <v>205</v>
      </c>
      <c r="L222" s="174">
        <f t="shared" si="49"/>
        <v>2132747.0702447658</v>
      </c>
      <c r="M222" s="200">
        <f t="shared" si="42"/>
        <v>6931.43</v>
      </c>
      <c r="N222" s="200">
        <f t="shared" si="43"/>
        <v>10519.08</v>
      </c>
      <c r="O222" s="200">
        <f t="shared" si="44"/>
        <v>17450.509999999998</v>
      </c>
      <c r="P222" s="200">
        <f t="shared" si="45"/>
        <v>2122227.9902447658</v>
      </c>
    </row>
    <row r="223" spans="1:16" x14ac:dyDescent="0.25">
      <c r="A223" s="143">
        <f t="shared" si="47"/>
        <v>50557</v>
      </c>
      <c r="B223" s="144">
        <v>206</v>
      </c>
      <c r="C223" s="131">
        <f t="shared" si="46"/>
        <v>1504071.7200000018</v>
      </c>
      <c r="D223" s="145">
        <f t="shared" si="38"/>
        <v>4888.2299999999996</v>
      </c>
      <c r="E223" s="145">
        <f t="shared" si="39"/>
        <v>7479.34</v>
      </c>
      <c r="F223" s="145">
        <f t="shared" si="40"/>
        <v>12367.58</v>
      </c>
      <c r="G223" s="145">
        <f t="shared" si="41"/>
        <v>1496592.3800000018</v>
      </c>
      <c r="J223" s="199">
        <f t="shared" si="48"/>
        <v>50557</v>
      </c>
      <c r="K223" s="167">
        <v>206</v>
      </c>
      <c r="L223" s="174">
        <f t="shared" si="49"/>
        <v>2122227.9902447658</v>
      </c>
      <c r="M223" s="200">
        <f t="shared" si="42"/>
        <v>6897.24</v>
      </c>
      <c r="N223" s="200">
        <f t="shared" si="43"/>
        <v>10553.27</v>
      </c>
      <c r="O223" s="200">
        <f t="shared" si="44"/>
        <v>17450.509999999998</v>
      </c>
      <c r="P223" s="200">
        <f t="shared" si="45"/>
        <v>2111674.7202447657</v>
      </c>
    </row>
    <row r="224" spans="1:16" x14ac:dyDescent="0.25">
      <c r="A224" s="143">
        <f t="shared" si="47"/>
        <v>50587</v>
      </c>
      <c r="B224" s="144">
        <v>207</v>
      </c>
      <c r="C224" s="131">
        <f t="shared" si="46"/>
        <v>1496592.3800000018</v>
      </c>
      <c r="D224" s="145">
        <f t="shared" si="38"/>
        <v>4863.93</v>
      </c>
      <c r="E224" s="145">
        <f t="shared" si="39"/>
        <v>7503.65</v>
      </c>
      <c r="F224" s="145">
        <f t="shared" si="40"/>
        <v>12367.58</v>
      </c>
      <c r="G224" s="145">
        <f t="shared" si="41"/>
        <v>1489088.7300000018</v>
      </c>
      <c r="J224" s="199">
        <f t="shared" si="48"/>
        <v>50587</v>
      </c>
      <c r="K224" s="167">
        <v>207</v>
      </c>
      <c r="L224" s="174">
        <f t="shared" si="49"/>
        <v>2111674.7202447657</v>
      </c>
      <c r="M224" s="200">
        <f t="shared" si="42"/>
        <v>6862.94</v>
      </c>
      <c r="N224" s="200">
        <f t="shared" si="43"/>
        <v>10587.57</v>
      </c>
      <c r="O224" s="200">
        <f t="shared" si="44"/>
        <v>17450.509999999998</v>
      </c>
      <c r="P224" s="200">
        <f t="shared" si="45"/>
        <v>2101087.1502447659</v>
      </c>
    </row>
    <row r="225" spans="1:16" x14ac:dyDescent="0.25">
      <c r="A225" s="143">
        <f t="shared" si="47"/>
        <v>50618</v>
      </c>
      <c r="B225" s="144">
        <v>208</v>
      </c>
      <c r="C225" s="131">
        <f t="shared" si="46"/>
        <v>1489088.7300000018</v>
      </c>
      <c r="D225" s="145">
        <f t="shared" si="38"/>
        <v>4839.54</v>
      </c>
      <c r="E225" s="145">
        <f t="shared" si="39"/>
        <v>7528.04</v>
      </c>
      <c r="F225" s="145">
        <f t="shared" si="40"/>
        <v>12367.58</v>
      </c>
      <c r="G225" s="145">
        <f t="shared" si="41"/>
        <v>1481560.6900000018</v>
      </c>
      <c r="J225" s="199">
        <f t="shared" si="48"/>
        <v>50618</v>
      </c>
      <c r="K225" s="167">
        <v>208</v>
      </c>
      <c r="L225" s="174">
        <f t="shared" si="49"/>
        <v>2101087.1502447659</v>
      </c>
      <c r="M225" s="200">
        <f t="shared" si="42"/>
        <v>6828.53</v>
      </c>
      <c r="N225" s="200">
        <f t="shared" si="43"/>
        <v>10621.98</v>
      </c>
      <c r="O225" s="200">
        <f t="shared" si="44"/>
        <v>17450.509999999998</v>
      </c>
      <c r="P225" s="200">
        <f t="shared" si="45"/>
        <v>2090465.1702447659</v>
      </c>
    </row>
    <row r="226" spans="1:16" x14ac:dyDescent="0.25">
      <c r="A226" s="143">
        <f t="shared" si="47"/>
        <v>50649</v>
      </c>
      <c r="B226" s="144">
        <v>209</v>
      </c>
      <c r="C226" s="131">
        <f t="shared" si="46"/>
        <v>1481560.6900000018</v>
      </c>
      <c r="D226" s="145">
        <f t="shared" si="38"/>
        <v>4815.07</v>
      </c>
      <c r="E226" s="145">
        <f t="shared" si="39"/>
        <v>7552.51</v>
      </c>
      <c r="F226" s="145">
        <f t="shared" si="40"/>
        <v>12367.58</v>
      </c>
      <c r="G226" s="145">
        <f t="shared" si="41"/>
        <v>1474008.1800000018</v>
      </c>
      <c r="J226" s="199">
        <f t="shared" si="48"/>
        <v>50649</v>
      </c>
      <c r="K226" s="167">
        <v>209</v>
      </c>
      <c r="L226" s="174">
        <f t="shared" si="49"/>
        <v>2090465.1702447659</v>
      </c>
      <c r="M226" s="200">
        <f t="shared" si="42"/>
        <v>6794.01</v>
      </c>
      <c r="N226" s="200">
        <f t="shared" si="43"/>
        <v>10656.5</v>
      </c>
      <c r="O226" s="200">
        <f t="shared" si="44"/>
        <v>17450.509999999998</v>
      </c>
      <c r="P226" s="200">
        <f t="shared" si="45"/>
        <v>2079808.6702447659</v>
      </c>
    </row>
    <row r="227" spans="1:16" x14ac:dyDescent="0.25">
      <c r="A227" s="143">
        <f t="shared" si="47"/>
        <v>50679</v>
      </c>
      <c r="B227" s="144">
        <v>210</v>
      </c>
      <c r="C227" s="131">
        <f t="shared" si="46"/>
        <v>1474008.1800000018</v>
      </c>
      <c r="D227" s="145">
        <f t="shared" si="38"/>
        <v>4790.53</v>
      </c>
      <c r="E227" s="145">
        <f t="shared" si="39"/>
        <v>7577.05</v>
      </c>
      <c r="F227" s="145">
        <f t="shared" si="40"/>
        <v>12367.58</v>
      </c>
      <c r="G227" s="145">
        <f t="shared" si="41"/>
        <v>1466431.1300000018</v>
      </c>
      <c r="J227" s="199">
        <f t="shared" si="48"/>
        <v>50679</v>
      </c>
      <c r="K227" s="167">
        <v>210</v>
      </c>
      <c r="L227" s="174">
        <f t="shared" si="49"/>
        <v>2079808.6702447659</v>
      </c>
      <c r="M227" s="200">
        <f t="shared" si="42"/>
        <v>6759.38</v>
      </c>
      <c r="N227" s="200">
        <f t="shared" si="43"/>
        <v>10691.13</v>
      </c>
      <c r="O227" s="200">
        <f t="shared" si="44"/>
        <v>17450.509999999998</v>
      </c>
      <c r="P227" s="200">
        <f t="shared" si="45"/>
        <v>2069117.540244766</v>
      </c>
    </row>
    <row r="228" spans="1:16" x14ac:dyDescent="0.25">
      <c r="A228" s="143">
        <f t="shared" si="47"/>
        <v>50710</v>
      </c>
      <c r="B228" s="144">
        <v>211</v>
      </c>
      <c r="C228" s="131">
        <f t="shared" si="46"/>
        <v>1466431.1300000018</v>
      </c>
      <c r="D228" s="145">
        <f t="shared" si="38"/>
        <v>4765.8999999999996</v>
      </c>
      <c r="E228" s="145">
        <f t="shared" si="39"/>
        <v>7601.68</v>
      </c>
      <c r="F228" s="145">
        <f t="shared" si="40"/>
        <v>12367.58</v>
      </c>
      <c r="G228" s="145">
        <f t="shared" si="41"/>
        <v>1458829.4500000018</v>
      </c>
      <c r="J228" s="199">
        <f t="shared" si="48"/>
        <v>50710</v>
      </c>
      <c r="K228" s="167">
        <v>211</v>
      </c>
      <c r="L228" s="174">
        <f t="shared" si="49"/>
        <v>2069117.540244766</v>
      </c>
      <c r="M228" s="200">
        <f t="shared" si="42"/>
        <v>6724.63</v>
      </c>
      <c r="N228" s="200">
        <f t="shared" si="43"/>
        <v>10725.88</v>
      </c>
      <c r="O228" s="200">
        <f t="shared" si="44"/>
        <v>17450.509999999998</v>
      </c>
      <c r="P228" s="200">
        <f t="shared" si="45"/>
        <v>2058391.6602447662</v>
      </c>
    </row>
    <row r="229" spans="1:16" x14ac:dyDescent="0.25">
      <c r="A229" s="143">
        <f t="shared" si="47"/>
        <v>50740</v>
      </c>
      <c r="B229" s="144">
        <v>212</v>
      </c>
      <c r="C229" s="131">
        <f t="shared" si="46"/>
        <v>1458829.4500000018</v>
      </c>
      <c r="D229" s="145">
        <f t="shared" si="38"/>
        <v>4741.2</v>
      </c>
      <c r="E229" s="145">
        <f t="shared" si="39"/>
        <v>7626.38</v>
      </c>
      <c r="F229" s="145">
        <f t="shared" si="40"/>
        <v>12367.58</v>
      </c>
      <c r="G229" s="145">
        <f t="shared" si="41"/>
        <v>1451203.0700000019</v>
      </c>
      <c r="J229" s="199">
        <f t="shared" si="48"/>
        <v>50740</v>
      </c>
      <c r="K229" s="167">
        <v>212</v>
      </c>
      <c r="L229" s="174">
        <f t="shared" si="49"/>
        <v>2058391.6602447662</v>
      </c>
      <c r="M229" s="200">
        <f t="shared" si="42"/>
        <v>6689.77</v>
      </c>
      <c r="N229" s="200">
        <f t="shared" si="43"/>
        <v>10760.74</v>
      </c>
      <c r="O229" s="200">
        <f t="shared" si="44"/>
        <v>17450.509999999998</v>
      </c>
      <c r="P229" s="200">
        <f t="shared" si="45"/>
        <v>2047630.9202447662</v>
      </c>
    </row>
    <row r="230" spans="1:16" x14ac:dyDescent="0.25">
      <c r="A230" s="143">
        <f t="shared" si="47"/>
        <v>50771</v>
      </c>
      <c r="B230" s="144">
        <v>213</v>
      </c>
      <c r="C230" s="131">
        <f t="shared" si="46"/>
        <v>1451203.0700000019</v>
      </c>
      <c r="D230" s="145">
        <f t="shared" si="38"/>
        <v>4716.41</v>
      </c>
      <c r="E230" s="145">
        <f t="shared" si="39"/>
        <v>7651.17</v>
      </c>
      <c r="F230" s="145">
        <f t="shared" si="40"/>
        <v>12367.58</v>
      </c>
      <c r="G230" s="145">
        <f t="shared" si="41"/>
        <v>1443551.900000002</v>
      </c>
      <c r="J230" s="199">
        <f t="shared" si="48"/>
        <v>50771</v>
      </c>
      <c r="K230" s="167">
        <v>213</v>
      </c>
      <c r="L230" s="174">
        <f t="shared" si="49"/>
        <v>2047630.9202447662</v>
      </c>
      <c r="M230" s="200">
        <f t="shared" si="42"/>
        <v>6654.8</v>
      </c>
      <c r="N230" s="200">
        <f t="shared" si="43"/>
        <v>10795.71</v>
      </c>
      <c r="O230" s="200">
        <f t="shared" si="44"/>
        <v>17450.509999999998</v>
      </c>
      <c r="P230" s="200">
        <f t="shared" si="45"/>
        <v>2036835.2102447662</v>
      </c>
    </row>
    <row r="231" spans="1:16" x14ac:dyDescent="0.25">
      <c r="A231" s="143">
        <f t="shared" si="47"/>
        <v>50802</v>
      </c>
      <c r="B231" s="144">
        <v>214</v>
      </c>
      <c r="C231" s="131">
        <f t="shared" si="46"/>
        <v>1443551.900000002</v>
      </c>
      <c r="D231" s="145">
        <f t="shared" si="38"/>
        <v>4691.54</v>
      </c>
      <c r="E231" s="145">
        <f t="shared" si="39"/>
        <v>7676.03</v>
      </c>
      <c r="F231" s="145">
        <f t="shared" si="40"/>
        <v>12367.58</v>
      </c>
      <c r="G231" s="145">
        <f t="shared" si="41"/>
        <v>1435875.870000002</v>
      </c>
      <c r="J231" s="199">
        <f t="shared" si="48"/>
        <v>50802</v>
      </c>
      <c r="K231" s="167">
        <v>214</v>
      </c>
      <c r="L231" s="174">
        <f t="shared" si="49"/>
        <v>2036835.2102447662</v>
      </c>
      <c r="M231" s="200">
        <f t="shared" si="42"/>
        <v>6619.71</v>
      </c>
      <c r="N231" s="200">
        <f t="shared" si="43"/>
        <v>10830.8</v>
      </c>
      <c r="O231" s="200">
        <f t="shared" si="44"/>
        <v>17450.509999999998</v>
      </c>
      <c r="P231" s="200">
        <f t="shared" si="45"/>
        <v>2026004.4102447662</v>
      </c>
    </row>
    <row r="232" spans="1:16" x14ac:dyDescent="0.25">
      <c r="A232" s="143">
        <f t="shared" si="47"/>
        <v>50830</v>
      </c>
      <c r="B232" s="144">
        <v>215</v>
      </c>
      <c r="C232" s="131">
        <f t="shared" si="46"/>
        <v>1435875.870000002</v>
      </c>
      <c r="D232" s="145">
        <f t="shared" si="38"/>
        <v>4666.6000000000004</v>
      </c>
      <c r="E232" s="145">
        <f t="shared" si="39"/>
        <v>7700.98</v>
      </c>
      <c r="F232" s="145">
        <f t="shared" si="40"/>
        <v>12367.58</v>
      </c>
      <c r="G232" s="145">
        <f t="shared" si="41"/>
        <v>1428174.890000002</v>
      </c>
      <c r="J232" s="199">
        <f t="shared" si="48"/>
        <v>50830</v>
      </c>
      <c r="K232" s="167">
        <v>215</v>
      </c>
      <c r="L232" s="174">
        <f t="shared" si="49"/>
        <v>2026004.4102447662</v>
      </c>
      <c r="M232" s="200">
        <f t="shared" si="42"/>
        <v>6584.51</v>
      </c>
      <c r="N232" s="200">
        <f t="shared" si="43"/>
        <v>10866</v>
      </c>
      <c r="O232" s="200">
        <f t="shared" si="44"/>
        <v>17450.509999999998</v>
      </c>
      <c r="P232" s="200">
        <f t="shared" si="45"/>
        <v>2015138.4102447662</v>
      </c>
    </row>
    <row r="233" spans="1:16" x14ac:dyDescent="0.25">
      <c r="A233" s="143">
        <f t="shared" si="47"/>
        <v>50861</v>
      </c>
      <c r="B233" s="144">
        <v>216</v>
      </c>
      <c r="C233" s="131">
        <f t="shared" si="46"/>
        <v>1428174.890000002</v>
      </c>
      <c r="D233" s="145">
        <f t="shared" si="38"/>
        <v>4641.57</v>
      </c>
      <c r="E233" s="145">
        <f t="shared" si="39"/>
        <v>7726.01</v>
      </c>
      <c r="F233" s="145">
        <f t="shared" si="40"/>
        <v>12367.58</v>
      </c>
      <c r="G233" s="145">
        <f t="shared" si="41"/>
        <v>1420448.880000002</v>
      </c>
      <c r="J233" s="199">
        <f t="shared" si="48"/>
        <v>50861</v>
      </c>
      <c r="K233" s="167">
        <v>216</v>
      </c>
      <c r="L233" s="174">
        <f t="shared" si="49"/>
        <v>2015138.4102447662</v>
      </c>
      <c r="M233" s="200">
        <f t="shared" si="42"/>
        <v>6549.2</v>
      </c>
      <c r="N233" s="200">
        <f t="shared" si="43"/>
        <v>10901.31</v>
      </c>
      <c r="O233" s="200">
        <f t="shared" si="44"/>
        <v>17450.509999999998</v>
      </c>
      <c r="P233" s="200">
        <f t="shared" si="45"/>
        <v>2004237.1002447661</v>
      </c>
    </row>
    <row r="234" spans="1:16" x14ac:dyDescent="0.25">
      <c r="A234" s="143">
        <f t="shared" si="47"/>
        <v>50891</v>
      </c>
      <c r="B234" s="144">
        <v>217</v>
      </c>
      <c r="C234" s="131">
        <f t="shared" si="46"/>
        <v>1420448.880000002</v>
      </c>
      <c r="D234" s="145">
        <f t="shared" si="38"/>
        <v>4616.46</v>
      </c>
      <c r="E234" s="145">
        <f t="shared" si="39"/>
        <v>7751.12</v>
      </c>
      <c r="F234" s="145">
        <f t="shared" si="40"/>
        <v>12367.58</v>
      </c>
      <c r="G234" s="145">
        <f t="shared" si="41"/>
        <v>1412697.7600000019</v>
      </c>
      <c r="J234" s="199">
        <f t="shared" si="48"/>
        <v>50891</v>
      </c>
      <c r="K234" s="167">
        <v>217</v>
      </c>
      <c r="L234" s="174">
        <f t="shared" si="49"/>
        <v>2004237.1002447661</v>
      </c>
      <c r="M234" s="200">
        <f t="shared" si="42"/>
        <v>6513.77</v>
      </c>
      <c r="N234" s="200">
        <f t="shared" si="43"/>
        <v>10936.74</v>
      </c>
      <c r="O234" s="200">
        <f t="shared" si="44"/>
        <v>17450.509999999998</v>
      </c>
      <c r="P234" s="200">
        <f t="shared" si="45"/>
        <v>1993300.3602447661</v>
      </c>
    </row>
    <row r="235" spans="1:16" x14ac:dyDescent="0.25">
      <c r="A235" s="143">
        <f t="shared" si="47"/>
        <v>50922</v>
      </c>
      <c r="B235" s="144">
        <v>218</v>
      </c>
      <c r="C235" s="131">
        <f t="shared" si="46"/>
        <v>1412697.7600000019</v>
      </c>
      <c r="D235" s="145">
        <f t="shared" si="38"/>
        <v>4591.2700000000004</v>
      </c>
      <c r="E235" s="145">
        <f t="shared" si="39"/>
        <v>7776.31</v>
      </c>
      <c r="F235" s="145">
        <f t="shared" si="40"/>
        <v>12367.58</v>
      </c>
      <c r="G235" s="145">
        <f t="shared" si="41"/>
        <v>1404921.4500000018</v>
      </c>
      <c r="J235" s="199">
        <f t="shared" si="48"/>
        <v>50922</v>
      </c>
      <c r="K235" s="167">
        <v>218</v>
      </c>
      <c r="L235" s="174">
        <f t="shared" si="49"/>
        <v>1993300.3602447661</v>
      </c>
      <c r="M235" s="200">
        <f t="shared" si="42"/>
        <v>6478.23</v>
      </c>
      <c r="N235" s="200">
        <f t="shared" si="43"/>
        <v>10972.28</v>
      </c>
      <c r="O235" s="200">
        <f t="shared" si="44"/>
        <v>17450.509999999998</v>
      </c>
      <c r="P235" s="200">
        <f t="shared" si="45"/>
        <v>1982328.0802447661</v>
      </c>
    </row>
    <row r="236" spans="1:16" x14ac:dyDescent="0.25">
      <c r="A236" s="143">
        <f t="shared" si="47"/>
        <v>50952</v>
      </c>
      <c r="B236" s="144">
        <v>219</v>
      </c>
      <c r="C236" s="131">
        <f t="shared" si="46"/>
        <v>1404921.4500000018</v>
      </c>
      <c r="D236" s="145">
        <f t="shared" si="38"/>
        <v>4565.99</v>
      </c>
      <c r="E236" s="145">
        <f t="shared" si="39"/>
        <v>7801.58</v>
      </c>
      <c r="F236" s="145">
        <f t="shared" si="40"/>
        <v>12367.58</v>
      </c>
      <c r="G236" s="145">
        <f t="shared" si="41"/>
        <v>1397119.8700000017</v>
      </c>
      <c r="J236" s="199">
        <f t="shared" si="48"/>
        <v>50952</v>
      </c>
      <c r="K236" s="167">
        <v>219</v>
      </c>
      <c r="L236" s="174">
        <f t="shared" si="49"/>
        <v>1982328.0802447661</v>
      </c>
      <c r="M236" s="200">
        <f t="shared" si="42"/>
        <v>6442.57</v>
      </c>
      <c r="N236" s="200">
        <f t="shared" si="43"/>
        <v>11007.94</v>
      </c>
      <c r="O236" s="200">
        <f t="shared" si="44"/>
        <v>17450.509999999998</v>
      </c>
      <c r="P236" s="200">
        <f t="shared" si="45"/>
        <v>1971320.1402447661</v>
      </c>
    </row>
    <row r="237" spans="1:16" x14ac:dyDescent="0.25">
      <c r="A237" s="143">
        <f t="shared" si="47"/>
        <v>50983</v>
      </c>
      <c r="B237" s="144">
        <v>220</v>
      </c>
      <c r="C237" s="131">
        <f t="shared" si="46"/>
        <v>1397119.8700000017</v>
      </c>
      <c r="D237" s="145">
        <f t="shared" si="38"/>
        <v>4540.6400000000003</v>
      </c>
      <c r="E237" s="145">
        <f t="shared" si="39"/>
        <v>7826.94</v>
      </c>
      <c r="F237" s="145">
        <f t="shared" si="40"/>
        <v>12367.58</v>
      </c>
      <c r="G237" s="145">
        <f t="shared" si="41"/>
        <v>1389292.9300000018</v>
      </c>
      <c r="J237" s="199">
        <f t="shared" si="48"/>
        <v>50983</v>
      </c>
      <c r="K237" s="167">
        <v>220</v>
      </c>
      <c r="L237" s="174">
        <f t="shared" si="49"/>
        <v>1971320.1402447661</v>
      </c>
      <c r="M237" s="200">
        <f t="shared" si="42"/>
        <v>6406.79</v>
      </c>
      <c r="N237" s="200">
        <f t="shared" si="43"/>
        <v>11043.72</v>
      </c>
      <c r="O237" s="200">
        <f t="shared" si="44"/>
        <v>17450.509999999998</v>
      </c>
      <c r="P237" s="200">
        <f t="shared" si="45"/>
        <v>1960276.4202447662</v>
      </c>
    </row>
    <row r="238" spans="1:16" x14ac:dyDescent="0.25">
      <c r="A238" s="143">
        <f t="shared" si="47"/>
        <v>51014</v>
      </c>
      <c r="B238" s="144">
        <v>221</v>
      </c>
      <c r="C238" s="131">
        <f t="shared" si="46"/>
        <v>1389292.9300000018</v>
      </c>
      <c r="D238" s="145">
        <f t="shared" si="38"/>
        <v>4515.2</v>
      </c>
      <c r="E238" s="145">
        <f t="shared" si="39"/>
        <v>7852.38</v>
      </c>
      <c r="F238" s="145">
        <f t="shared" si="40"/>
        <v>12367.58</v>
      </c>
      <c r="G238" s="145">
        <f t="shared" si="41"/>
        <v>1381440.5500000019</v>
      </c>
      <c r="J238" s="199">
        <f t="shared" si="48"/>
        <v>51014</v>
      </c>
      <c r="K238" s="167">
        <v>221</v>
      </c>
      <c r="L238" s="174">
        <f t="shared" si="49"/>
        <v>1960276.4202447662</v>
      </c>
      <c r="M238" s="200">
        <f t="shared" si="42"/>
        <v>6370.9</v>
      </c>
      <c r="N238" s="200">
        <f t="shared" si="43"/>
        <v>11079.61</v>
      </c>
      <c r="O238" s="200">
        <f t="shared" si="44"/>
        <v>17450.509999999998</v>
      </c>
      <c r="P238" s="200">
        <f t="shared" si="45"/>
        <v>1949196.8102447661</v>
      </c>
    </row>
    <row r="239" spans="1:16" x14ac:dyDescent="0.25">
      <c r="A239" s="143">
        <f t="shared" si="47"/>
        <v>51044</v>
      </c>
      <c r="B239" s="144">
        <v>222</v>
      </c>
      <c r="C239" s="131">
        <f t="shared" si="46"/>
        <v>1381440.5500000019</v>
      </c>
      <c r="D239" s="145">
        <f t="shared" si="38"/>
        <v>4489.68</v>
      </c>
      <c r="E239" s="145">
        <f t="shared" si="39"/>
        <v>7877.9</v>
      </c>
      <c r="F239" s="145">
        <f t="shared" si="40"/>
        <v>12367.58</v>
      </c>
      <c r="G239" s="145">
        <f t="shared" si="41"/>
        <v>1373562.650000002</v>
      </c>
      <c r="J239" s="199">
        <f t="shared" si="48"/>
        <v>51044</v>
      </c>
      <c r="K239" s="167">
        <v>222</v>
      </c>
      <c r="L239" s="174">
        <f t="shared" si="49"/>
        <v>1949196.8102447661</v>
      </c>
      <c r="M239" s="200">
        <f t="shared" si="42"/>
        <v>6334.89</v>
      </c>
      <c r="N239" s="200">
        <f t="shared" si="43"/>
        <v>11115.62</v>
      </c>
      <c r="O239" s="200">
        <f t="shared" si="44"/>
        <v>17450.509999999998</v>
      </c>
      <c r="P239" s="200">
        <f t="shared" si="45"/>
        <v>1938081.190244766</v>
      </c>
    </row>
    <row r="240" spans="1:16" x14ac:dyDescent="0.25">
      <c r="A240" s="143">
        <f t="shared" si="47"/>
        <v>51075</v>
      </c>
      <c r="B240" s="144">
        <v>223</v>
      </c>
      <c r="C240" s="131">
        <f t="shared" si="46"/>
        <v>1373562.650000002</v>
      </c>
      <c r="D240" s="145">
        <f t="shared" si="38"/>
        <v>4464.08</v>
      </c>
      <c r="E240" s="145">
        <f t="shared" si="39"/>
        <v>7903.5</v>
      </c>
      <c r="F240" s="145">
        <f t="shared" si="40"/>
        <v>12367.58</v>
      </c>
      <c r="G240" s="145">
        <f t="shared" si="41"/>
        <v>1365659.150000002</v>
      </c>
      <c r="J240" s="199">
        <f t="shared" si="48"/>
        <v>51075</v>
      </c>
      <c r="K240" s="167">
        <v>223</v>
      </c>
      <c r="L240" s="174">
        <f t="shared" si="49"/>
        <v>1938081.190244766</v>
      </c>
      <c r="M240" s="200">
        <f t="shared" si="42"/>
        <v>6298.76</v>
      </c>
      <c r="N240" s="200">
        <f t="shared" si="43"/>
        <v>11151.75</v>
      </c>
      <c r="O240" s="200">
        <f t="shared" si="44"/>
        <v>17450.509999999998</v>
      </c>
      <c r="P240" s="200">
        <f t="shared" si="45"/>
        <v>1926929.440244766</v>
      </c>
    </row>
    <row r="241" spans="1:16" x14ac:dyDescent="0.25">
      <c r="A241" s="143">
        <f t="shared" si="47"/>
        <v>51105</v>
      </c>
      <c r="B241" s="144">
        <v>224</v>
      </c>
      <c r="C241" s="131">
        <f t="shared" si="46"/>
        <v>1365659.150000002</v>
      </c>
      <c r="D241" s="145">
        <f t="shared" si="38"/>
        <v>4438.3900000000003</v>
      </c>
      <c r="E241" s="145">
        <f t="shared" si="39"/>
        <v>7929.19</v>
      </c>
      <c r="F241" s="145">
        <f t="shared" si="40"/>
        <v>12367.58</v>
      </c>
      <c r="G241" s="145">
        <f t="shared" si="41"/>
        <v>1357729.9600000021</v>
      </c>
      <c r="J241" s="199">
        <f t="shared" si="48"/>
        <v>51105</v>
      </c>
      <c r="K241" s="167">
        <v>224</v>
      </c>
      <c r="L241" s="174">
        <f t="shared" si="49"/>
        <v>1926929.440244766</v>
      </c>
      <c r="M241" s="200">
        <f t="shared" si="42"/>
        <v>6262.52</v>
      </c>
      <c r="N241" s="200">
        <f t="shared" si="43"/>
        <v>11187.99</v>
      </c>
      <c r="O241" s="200">
        <f t="shared" si="44"/>
        <v>17450.509999999998</v>
      </c>
      <c r="P241" s="200">
        <f t="shared" si="45"/>
        <v>1915741.450244766</v>
      </c>
    </row>
    <row r="242" spans="1:16" x14ac:dyDescent="0.25">
      <c r="A242" s="143">
        <f t="shared" si="47"/>
        <v>51136</v>
      </c>
      <c r="B242" s="144">
        <v>225</v>
      </c>
      <c r="C242" s="131">
        <f t="shared" si="46"/>
        <v>1357729.9600000021</v>
      </c>
      <c r="D242" s="145">
        <f t="shared" si="38"/>
        <v>4412.62</v>
      </c>
      <c r="E242" s="145">
        <f t="shared" si="39"/>
        <v>7954.96</v>
      </c>
      <c r="F242" s="145">
        <f t="shared" si="40"/>
        <v>12367.58</v>
      </c>
      <c r="G242" s="145">
        <f t="shared" si="41"/>
        <v>1349775.0000000021</v>
      </c>
      <c r="J242" s="199">
        <f t="shared" si="48"/>
        <v>51136</v>
      </c>
      <c r="K242" s="167">
        <v>225</v>
      </c>
      <c r="L242" s="174">
        <f t="shared" si="49"/>
        <v>1915741.450244766</v>
      </c>
      <c r="M242" s="200">
        <f t="shared" si="42"/>
        <v>6226.16</v>
      </c>
      <c r="N242" s="200">
        <f t="shared" si="43"/>
        <v>11224.35</v>
      </c>
      <c r="O242" s="200">
        <f t="shared" si="44"/>
        <v>17450.509999999998</v>
      </c>
      <c r="P242" s="200">
        <f t="shared" si="45"/>
        <v>1904517.1002447659</v>
      </c>
    </row>
    <row r="243" spans="1:16" x14ac:dyDescent="0.25">
      <c r="A243" s="143">
        <f t="shared" si="47"/>
        <v>51167</v>
      </c>
      <c r="B243" s="144">
        <v>226</v>
      </c>
      <c r="C243" s="131">
        <f t="shared" si="46"/>
        <v>1349775.0000000021</v>
      </c>
      <c r="D243" s="145">
        <f t="shared" si="38"/>
        <v>4386.7700000000004</v>
      </c>
      <c r="E243" s="145">
        <f t="shared" si="39"/>
        <v>7980.81</v>
      </c>
      <c r="F243" s="145">
        <f t="shared" si="40"/>
        <v>12367.58</v>
      </c>
      <c r="G243" s="145">
        <f t="shared" si="41"/>
        <v>1341794.190000002</v>
      </c>
      <c r="J243" s="199">
        <f t="shared" si="48"/>
        <v>51167</v>
      </c>
      <c r="K243" s="167">
        <v>226</v>
      </c>
      <c r="L243" s="174">
        <f t="shared" si="49"/>
        <v>1904517.1002447659</v>
      </c>
      <c r="M243" s="200">
        <f t="shared" si="42"/>
        <v>6189.68</v>
      </c>
      <c r="N243" s="200">
        <f t="shared" si="43"/>
        <v>11260.83</v>
      </c>
      <c r="O243" s="200">
        <f t="shared" si="44"/>
        <v>17450.509999999998</v>
      </c>
      <c r="P243" s="200">
        <f t="shared" si="45"/>
        <v>1893256.2702447658</v>
      </c>
    </row>
    <row r="244" spans="1:16" x14ac:dyDescent="0.25">
      <c r="A244" s="143">
        <f t="shared" si="47"/>
        <v>51196</v>
      </c>
      <c r="B244" s="144">
        <v>227</v>
      </c>
      <c r="C244" s="131">
        <f t="shared" si="46"/>
        <v>1341794.190000002</v>
      </c>
      <c r="D244" s="145">
        <f t="shared" si="38"/>
        <v>4360.83</v>
      </c>
      <c r="E244" s="145">
        <f t="shared" si="39"/>
        <v>8006.75</v>
      </c>
      <c r="F244" s="145">
        <f t="shared" si="40"/>
        <v>12367.58</v>
      </c>
      <c r="G244" s="145">
        <f t="shared" si="41"/>
        <v>1333787.440000002</v>
      </c>
      <c r="J244" s="199">
        <f t="shared" si="48"/>
        <v>51196</v>
      </c>
      <c r="K244" s="167">
        <v>227</v>
      </c>
      <c r="L244" s="174">
        <f t="shared" si="49"/>
        <v>1893256.2702447658</v>
      </c>
      <c r="M244" s="200">
        <f t="shared" si="42"/>
        <v>6153.08</v>
      </c>
      <c r="N244" s="200">
        <f t="shared" si="43"/>
        <v>11297.43</v>
      </c>
      <c r="O244" s="200">
        <f t="shared" si="44"/>
        <v>17450.509999999998</v>
      </c>
      <c r="P244" s="200">
        <f t="shared" si="45"/>
        <v>1881958.8402447659</v>
      </c>
    </row>
    <row r="245" spans="1:16" x14ac:dyDescent="0.25">
      <c r="A245" s="143">
        <f t="shared" si="47"/>
        <v>51227</v>
      </c>
      <c r="B245" s="144">
        <v>228</v>
      </c>
      <c r="C245" s="131">
        <f t="shared" si="46"/>
        <v>1333787.440000002</v>
      </c>
      <c r="D245" s="145">
        <f t="shared" si="38"/>
        <v>4334.8100000000004</v>
      </c>
      <c r="E245" s="145">
        <f t="shared" si="39"/>
        <v>8032.77</v>
      </c>
      <c r="F245" s="145">
        <f t="shared" si="40"/>
        <v>12367.58</v>
      </c>
      <c r="G245" s="145">
        <f t="shared" si="41"/>
        <v>1325754.670000002</v>
      </c>
      <c r="J245" s="199">
        <f t="shared" si="48"/>
        <v>51227</v>
      </c>
      <c r="K245" s="167">
        <v>228</v>
      </c>
      <c r="L245" s="174">
        <f t="shared" si="49"/>
        <v>1881958.8402447659</v>
      </c>
      <c r="M245" s="200">
        <f t="shared" si="42"/>
        <v>6116.37</v>
      </c>
      <c r="N245" s="200">
        <f t="shared" si="43"/>
        <v>11334.14</v>
      </c>
      <c r="O245" s="200">
        <f t="shared" si="44"/>
        <v>17450.509999999998</v>
      </c>
      <c r="P245" s="200">
        <f t="shared" si="45"/>
        <v>1870624.700244766</v>
      </c>
    </row>
    <row r="246" spans="1:16" x14ac:dyDescent="0.25">
      <c r="A246" s="143">
        <f t="shared" si="47"/>
        <v>51257</v>
      </c>
      <c r="B246" s="144">
        <v>229</v>
      </c>
      <c r="C246" s="131">
        <f t="shared" si="46"/>
        <v>1325754.670000002</v>
      </c>
      <c r="D246" s="145">
        <f t="shared" si="38"/>
        <v>4308.7</v>
      </c>
      <c r="E246" s="145">
        <f t="shared" si="39"/>
        <v>8058.87</v>
      </c>
      <c r="F246" s="145">
        <f t="shared" si="40"/>
        <v>12367.58</v>
      </c>
      <c r="G246" s="145">
        <f t="shared" si="41"/>
        <v>1317695.8000000019</v>
      </c>
      <c r="J246" s="199">
        <f t="shared" si="48"/>
        <v>51257</v>
      </c>
      <c r="K246" s="167">
        <v>229</v>
      </c>
      <c r="L246" s="174">
        <f t="shared" si="49"/>
        <v>1870624.700244766</v>
      </c>
      <c r="M246" s="200">
        <f t="shared" si="42"/>
        <v>6079.53</v>
      </c>
      <c r="N246" s="200">
        <f t="shared" si="43"/>
        <v>11370.98</v>
      </c>
      <c r="O246" s="200">
        <f t="shared" si="44"/>
        <v>17450.509999999998</v>
      </c>
      <c r="P246" s="200">
        <f t="shared" si="45"/>
        <v>1859253.720244766</v>
      </c>
    </row>
    <row r="247" spans="1:16" x14ac:dyDescent="0.25">
      <c r="A247" s="143">
        <f t="shared" si="47"/>
        <v>51288</v>
      </c>
      <c r="B247" s="144">
        <v>230</v>
      </c>
      <c r="C247" s="131">
        <f t="shared" si="46"/>
        <v>1317695.8000000019</v>
      </c>
      <c r="D247" s="145">
        <f t="shared" si="38"/>
        <v>4282.51</v>
      </c>
      <c r="E247" s="145">
        <f t="shared" si="39"/>
        <v>8085.07</v>
      </c>
      <c r="F247" s="145">
        <f t="shared" si="40"/>
        <v>12367.58</v>
      </c>
      <c r="G247" s="145">
        <f t="shared" si="41"/>
        <v>1309610.7300000018</v>
      </c>
      <c r="J247" s="199">
        <f t="shared" si="48"/>
        <v>51288</v>
      </c>
      <c r="K247" s="167">
        <v>230</v>
      </c>
      <c r="L247" s="174">
        <f t="shared" si="49"/>
        <v>1859253.720244766</v>
      </c>
      <c r="M247" s="200">
        <f t="shared" si="42"/>
        <v>6042.57</v>
      </c>
      <c r="N247" s="200">
        <f t="shared" si="43"/>
        <v>11407.94</v>
      </c>
      <c r="O247" s="200">
        <f t="shared" si="44"/>
        <v>17450.509999999998</v>
      </c>
      <c r="P247" s="200">
        <f t="shared" si="45"/>
        <v>1847845.780244766</v>
      </c>
    </row>
    <row r="248" spans="1:16" x14ac:dyDescent="0.25">
      <c r="A248" s="143">
        <f t="shared" si="47"/>
        <v>51318</v>
      </c>
      <c r="B248" s="144">
        <v>231</v>
      </c>
      <c r="C248" s="131">
        <f t="shared" si="46"/>
        <v>1309610.7300000018</v>
      </c>
      <c r="D248" s="145">
        <f t="shared" si="38"/>
        <v>4256.2299999999996</v>
      </c>
      <c r="E248" s="145">
        <f t="shared" si="39"/>
        <v>8111.34</v>
      </c>
      <c r="F248" s="145">
        <f t="shared" si="40"/>
        <v>12367.58</v>
      </c>
      <c r="G248" s="145">
        <f t="shared" si="41"/>
        <v>1301499.3900000018</v>
      </c>
      <c r="J248" s="199">
        <f t="shared" si="48"/>
        <v>51318</v>
      </c>
      <c r="K248" s="167">
        <v>231</v>
      </c>
      <c r="L248" s="174">
        <f t="shared" si="49"/>
        <v>1847845.780244766</v>
      </c>
      <c r="M248" s="200">
        <f t="shared" si="42"/>
        <v>6005.5</v>
      </c>
      <c r="N248" s="200">
        <f t="shared" si="43"/>
        <v>11445.01</v>
      </c>
      <c r="O248" s="200">
        <f t="shared" si="44"/>
        <v>17450.509999999998</v>
      </c>
      <c r="P248" s="200">
        <f t="shared" si="45"/>
        <v>1836400.770244766</v>
      </c>
    </row>
    <row r="249" spans="1:16" x14ac:dyDescent="0.25">
      <c r="A249" s="143">
        <f t="shared" si="47"/>
        <v>51349</v>
      </c>
      <c r="B249" s="144">
        <v>232</v>
      </c>
      <c r="C249" s="131">
        <f t="shared" si="46"/>
        <v>1301499.3900000018</v>
      </c>
      <c r="D249" s="145">
        <f t="shared" si="38"/>
        <v>4229.87</v>
      </c>
      <c r="E249" s="145">
        <f t="shared" si="39"/>
        <v>8137.7</v>
      </c>
      <c r="F249" s="145">
        <f t="shared" si="40"/>
        <v>12367.58</v>
      </c>
      <c r="G249" s="145">
        <f t="shared" si="41"/>
        <v>1293361.6900000018</v>
      </c>
      <c r="J249" s="199">
        <f t="shared" si="48"/>
        <v>51349</v>
      </c>
      <c r="K249" s="167">
        <v>232</v>
      </c>
      <c r="L249" s="174">
        <f t="shared" si="49"/>
        <v>1836400.770244766</v>
      </c>
      <c r="M249" s="200">
        <f t="shared" si="42"/>
        <v>5968.3</v>
      </c>
      <c r="N249" s="200">
        <f t="shared" si="43"/>
        <v>11482.21</v>
      </c>
      <c r="O249" s="200">
        <f t="shared" si="44"/>
        <v>17450.509999999998</v>
      </c>
      <c r="P249" s="200">
        <f t="shared" si="45"/>
        <v>1824918.5602447661</v>
      </c>
    </row>
    <row r="250" spans="1:16" x14ac:dyDescent="0.25">
      <c r="A250" s="143">
        <f t="shared" si="47"/>
        <v>51380</v>
      </c>
      <c r="B250" s="144">
        <v>233</v>
      </c>
      <c r="C250" s="131">
        <f t="shared" si="46"/>
        <v>1293361.6900000018</v>
      </c>
      <c r="D250" s="145">
        <f t="shared" si="38"/>
        <v>4203.43</v>
      </c>
      <c r="E250" s="145">
        <f t="shared" si="39"/>
        <v>8164.15</v>
      </c>
      <c r="F250" s="145">
        <f t="shared" si="40"/>
        <v>12367.58</v>
      </c>
      <c r="G250" s="145">
        <f t="shared" si="41"/>
        <v>1285197.5400000019</v>
      </c>
      <c r="J250" s="199">
        <f t="shared" si="48"/>
        <v>51380</v>
      </c>
      <c r="K250" s="167">
        <v>233</v>
      </c>
      <c r="L250" s="174">
        <f t="shared" si="49"/>
        <v>1824918.5602447661</v>
      </c>
      <c r="M250" s="200">
        <f t="shared" si="42"/>
        <v>5930.99</v>
      </c>
      <c r="N250" s="200">
        <f t="shared" si="43"/>
        <v>11519.53</v>
      </c>
      <c r="O250" s="200">
        <f t="shared" si="44"/>
        <v>17450.509999999998</v>
      </c>
      <c r="P250" s="200">
        <f t="shared" si="45"/>
        <v>1813399.030244766</v>
      </c>
    </row>
    <row r="251" spans="1:16" x14ac:dyDescent="0.25">
      <c r="A251" s="143">
        <f t="shared" si="47"/>
        <v>51410</v>
      </c>
      <c r="B251" s="144">
        <v>234</v>
      </c>
      <c r="C251" s="131">
        <f t="shared" si="46"/>
        <v>1285197.5400000019</v>
      </c>
      <c r="D251" s="145">
        <f t="shared" si="38"/>
        <v>4176.8900000000003</v>
      </c>
      <c r="E251" s="145">
        <f t="shared" si="39"/>
        <v>8190.69</v>
      </c>
      <c r="F251" s="145">
        <f t="shared" si="40"/>
        <v>12367.58</v>
      </c>
      <c r="G251" s="145">
        <f t="shared" si="41"/>
        <v>1277006.850000002</v>
      </c>
      <c r="J251" s="199">
        <f t="shared" si="48"/>
        <v>51410</v>
      </c>
      <c r="K251" s="167">
        <v>234</v>
      </c>
      <c r="L251" s="174">
        <f t="shared" si="49"/>
        <v>1813399.030244766</v>
      </c>
      <c r="M251" s="200">
        <f t="shared" si="42"/>
        <v>5893.55</v>
      </c>
      <c r="N251" s="200">
        <f t="shared" si="43"/>
        <v>11556.96</v>
      </c>
      <c r="O251" s="200">
        <f t="shared" si="44"/>
        <v>17450.509999999998</v>
      </c>
      <c r="P251" s="200">
        <f t="shared" si="45"/>
        <v>1801842.0702447661</v>
      </c>
    </row>
    <row r="252" spans="1:16" x14ac:dyDescent="0.25">
      <c r="A252" s="143">
        <f t="shared" si="47"/>
        <v>51441</v>
      </c>
      <c r="B252" s="144">
        <v>235</v>
      </c>
      <c r="C252" s="131">
        <f t="shared" si="46"/>
        <v>1277006.850000002</v>
      </c>
      <c r="D252" s="145">
        <f t="shared" si="38"/>
        <v>4150.2700000000004</v>
      </c>
      <c r="E252" s="145">
        <f t="shared" si="39"/>
        <v>8217.31</v>
      </c>
      <c r="F252" s="145">
        <f t="shared" si="40"/>
        <v>12367.58</v>
      </c>
      <c r="G252" s="145">
        <f t="shared" si="41"/>
        <v>1268789.5400000019</v>
      </c>
      <c r="J252" s="199">
        <f t="shared" si="48"/>
        <v>51441</v>
      </c>
      <c r="K252" s="167">
        <v>235</v>
      </c>
      <c r="L252" s="174">
        <f t="shared" si="49"/>
        <v>1801842.0702447661</v>
      </c>
      <c r="M252" s="200">
        <f t="shared" si="42"/>
        <v>5855.99</v>
      </c>
      <c r="N252" s="200">
        <f t="shared" si="43"/>
        <v>11594.52</v>
      </c>
      <c r="O252" s="200">
        <f t="shared" si="44"/>
        <v>17450.509999999998</v>
      </c>
      <c r="P252" s="200">
        <f t="shared" si="45"/>
        <v>1790247.5502447661</v>
      </c>
    </row>
    <row r="253" spans="1:16" x14ac:dyDescent="0.25">
      <c r="A253" s="143">
        <f t="shared" si="47"/>
        <v>51471</v>
      </c>
      <c r="B253" s="144">
        <v>236</v>
      </c>
      <c r="C253" s="131">
        <f t="shared" si="46"/>
        <v>1268789.5400000019</v>
      </c>
      <c r="D253" s="145">
        <f t="shared" si="38"/>
        <v>4123.57</v>
      </c>
      <c r="E253" s="145">
        <f t="shared" si="39"/>
        <v>8244.01</v>
      </c>
      <c r="F253" s="145">
        <f t="shared" si="40"/>
        <v>12367.58</v>
      </c>
      <c r="G253" s="145">
        <f t="shared" si="41"/>
        <v>1260545.5300000019</v>
      </c>
      <c r="J253" s="199">
        <f t="shared" si="48"/>
        <v>51471</v>
      </c>
      <c r="K253" s="167">
        <v>236</v>
      </c>
      <c r="L253" s="174">
        <f t="shared" si="49"/>
        <v>1790247.5502447661</v>
      </c>
      <c r="M253" s="200">
        <f t="shared" si="42"/>
        <v>5818.3</v>
      </c>
      <c r="N253" s="200">
        <f t="shared" si="43"/>
        <v>11632.21</v>
      </c>
      <c r="O253" s="200">
        <f t="shared" si="44"/>
        <v>17450.509999999998</v>
      </c>
      <c r="P253" s="200">
        <f t="shared" si="45"/>
        <v>1778615.3402447661</v>
      </c>
    </row>
    <row r="254" spans="1:16" x14ac:dyDescent="0.25">
      <c r="A254" s="143">
        <f t="shared" si="47"/>
        <v>51502</v>
      </c>
      <c r="B254" s="144">
        <v>237</v>
      </c>
      <c r="C254" s="131">
        <f t="shared" si="46"/>
        <v>1260545.5300000019</v>
      </c>
      <c r="D254" s="145">
        <f t="shared" si="38"/>
        <v>4096.7700000000004</v>
      </c>
      <c r="E254" s="145">
        <f t="shared" si="39"/>
        <v>8270.7999999999993</v>
      </c>
      <c r="F254" s="145">
        <f t="shared" si="40"/>
        <v>12367.58</v>
      </c>
      <c r="G254" s="145">
        <f t="shared" si="41"/>
        <v>1252274.7300000018</v>
      </c>
      <c r="J254" s="199">
        <f t="shared" si="48"/>
        <v>51502</v>
      </c>
      <c r="K254" s="167">
        <v>237</v>
      </c>
      <c r="L254" s="174">
        <f t="shared" si="49"/>
        <v>1778615.3402447661</v>
      </c>
      <c r="M254" s="200">
        <f t="shared" si="42"/>
        <v>5780.5</v>
      </c>
      <c r="N254" s="200">
        <f t="shared" si="43"/>
        <v>11670.01</v>
      </c>
      <c r="O254" s="200">
        <f t="shared" si="44"/>
        <v>17450.509999999998</v>
      </c>
      <c r="P254" s="200">
        <f t="shared" si="45"/>
        <v>1766945.3302447661</v>
      </c>
    </row>
    <row r="255" spans="1:16" x14ac:dyDescent="0.25">
      <c r="A255" s="143">
        <f t="shared" si="47"/>
        <v>51533</v>
      </c>
      <c r="B255" s="144">
        <v>238</v>
      </c>
      <c r="C255" s="131">
        <f t="shared" si="46"/>
        <v>1252274.7300000018</v>
      </c>
      <c r="D255" s="145">
        <f t="shared" si="38"/>
        <v>4069.89</v>
      </c>
      <c r="E255" s="145">
        <f t="shared" si="39"/>
        <v>8297.68</v>
      </c>
      <c r="F255" s="145">
        <f t="shared" si="40"/>
        <v>12367.58</v>
      </c>
      <c r="G255" s="145">
        <f t="shared" si="41"/>
        <v>1243977.0500000019</v>
      </c>
      <c r="J255" s="199">
        <f t="shared" si="48"/>
        <v>51533</v>
      </c>
      <c r="K255" s="167">
        <v>238</v>
      </c>
      <c r="L255" s="174">
        <f t="shared" si="49"/>
        <v>1766945.3302447661</v>
      </c>
      <c r="M255" s="200">
        <f t="shared" si="42"/>
        <v>5742.57</v>
      </c>
      <c r="N255" s="200">
        <f t="shared" si="43"/>
        <v>11707.94</v>
      </c>
      <c r="O255" s="200">
        <f t="shared" si="44"/>
        <v>17450.509999999998</v>
      </c>
      <c r="P255" s="200">
        <f t="shared" si="45"/>
        <v>1755237.3902447661</v>
      </c>
    </row>
    <row r="256" spans="1:16" x14ac:dyDescent="0.25">
      <c r="A256" s="143">
        <f t="shared" si="47"/>
        <v>51561</v>
      </c>
      <c r="B256" s="144">
        <v>239</v>
      </c>
      <c r="C256" s="131">
        <f t="shared" si="46"/>
        <v>1243977.0500000019</v>
      </c>
      <c r="D256" s="145">
        <f t="shared" si="38"/>
        <v>4042.93</v>
      </c>
      <c r="E256" s="145">
        <f t="shared" si="39"/>
        <v>8324.65</v>
      </c>
      <c r="F256" s="145">
        <f t="shared" si="40"/>
        <v>12367.58</v>
      </c>
      <c r="G256" s="145">
        <f t="shared" si="41"/>
        <v>1235652.400000002</v>
      </c>
      <c r="J256" s="199">
        <f t="shared" si="48"/>
        <v>51561</v>
      </c>
      <c r="K256" s="167">
        <v>239</v>
      </c>
      <c r="L256" s="174">
        <f t="shared" si="49"/>
        <v>1755237.3902447661</v>
      </c>
      <c r="M256" s="200">
        <f t="shared" si="42"/>
        <v>5704.52</v>
      </c>
      <c r="N256" s="200">
        <f t="shared" si="43"/>
        <v>11745.99</v>
      </c>
      <c r="O256" s="200">
        <f t="shared" si="44"/>
        <v>17450.509999999998</v>
      </c>
      <c r="P256" s="200">
        <f t="shared" si="45"/>
        <v>1743491.4002447661</v>
      </c>
    </row>
    <row r="257" spans="1:16" x14ac:dyDescent="0.25">
      <c r="A257" s="143">
        <f t="shared" si="47"/>
        <v>51592</v>
      </c>
      <c r="B257" s="144">
        <v>240</v>
      </c>
      <c r="C257" s="131">
        <f t="shared" si="46"/>
        <v>1235652.400000002</v>
      </c>
      <c r="D257" s="145">
        <f t="shared" si="38"/>
        <v>4015.87</v>
      </c>
      <c r="E257" s="145">
        <f t="shared" si="39"/>
        <v>8351.7099999999991</v>
      </c>
      <c r="F257" s="145">
        <f t="shared" si="40"/>
        <v>12367.58</v>
      </c>
      <c r="G257" s="145">
        <f t="shared" si="41"/>
        <v>1227300.690000002</v>
      </c>
      <c r="J257" s="199">
        <f t="shared" si="48"/>
        <v>51592</v>
      </c>
      <c r="K257" s="167">
        <v>240</v>
      </c>
      <c r="L257" s="174">
        <f t="shared" si="49"/>
        <v>1743491.4002447661</v>
      </c>
      <c r="M257" s="200">
        <f t="shared" si="42"/>
        <v>5666.35</v>
      </c>
      <c r="N257" s="200">
        <f t="shared" si="43"/>
        <v>11784.16</v>
      </c>
      <c r="O257" s="200">
        <f t="shared" si="44"/>
        <v>17450.509999999998</v>
      </c>
      <c r="P257" s="200">
        <f t="shared" si="45"/>
        <v>1731707.2402447662</v>
      </c>
    </row>
    <row r="258" spans="1:16" x14ac:dyDescent="0.25">
      <c r="A258" s="143">
        <f t="shared" si="47"/>
        <v>51622</v>
      </c>
      <c r="B258" s="144">
        <v>241</v>
      </c>
      <c r="C258" s="131">
        <f t="shared" si="46"/>
        <v>1227300.690000002</v>
      </c>
      <c r="D258" s="145">
        <f t="shared" si="38"/>
        <v>3988.73</v>
      </c>
      <c r="E258" s="145">
        <f t="shared" si="39"/>
        <v>8378.85</v>
      </c>
      <c r="F258" s="145">
        <f t="shared" si="40"/>
        <v>12367.58</v>
      </c>
      <c r="G258" s="145">
        <f t="shared" si="41"/>
        <v>1218921.8400000019</v>
      </c>
      <c r="J258" s="199">
        <f t="shared" si="48"/>
        <v>51622</v>
      </c>
      <c r="K258" s="167">
        <v>241</v>
      </c>
      <c r="L258" s="174">
        <f t="shared" si="49"/>
        <v>1731707.2402447662</v>
      </c>
      <c r="M258" s="200">
        <f t="shared" si="42"/>
        <v>5628.05</v>
      </c>
      <c r="N258" s="200">
        <f t="shared" si="43"/>
        <v>11822.46</v>
      </c>
      <c r="O258" s="200">
        <f t="shared" si="44"/>
        <v>17450.509999999998</v>
      </c>
      <c r="P258" s="200">
        <f t="shared" si="45"/>
        <v>1719884.7802447663</v>
      </c>
    </row>
    <row r="259" spans="1:16" x14ac:dyDescent="0.25">
      <c r="A259" s="143">
        <f t="shared" si="47"/>
        <v>51653</v>
      </c>
      <c r="B259" s="144">
        <v>242</v>
      </c>
      <c r="C259" s="131">
        <f t="shared" si="46"/>
        <v>1218921.8400000019</v>
      </c>
      <c r="D259" s="145">
        <f t="shared" si="38"/>
        <v>3961.5</v>
      </c>
      <c r="E259" s="145">
        <f t="shared" si="39"/>
        <v>8406.08</v>
      </c>
      <c r="F259" s="145">
        <f t="shared" si="40"/>
        <v>12367.58</v>
      </c>
      <c r="G259" s="145">
        <f t="shared" si="41"/>
        <v>1210515.7600000019</v>
      </c>
      <c r="J259" s="199">
        <f t="shared" si="48"/>
        <v>51653</v>
      </c>
      <c r="K259" s="167">
        <v>242</v>
      </c>
      <c r="L259" s="174">
        <f t="shared" si="49"/>
        <v>1719884.7802447663</v>
      </c>
      <c r="M259" s="200">
        <f t="shared" si="42"/>
        <v>5589.63</v>
      </c>
      <c r="N259" s="200">
        <f t="shared" si="43"/>
        <v>11860.88</v>
      </c>
      <c r="O259" s="200">
        <f t="shared" si="44"/>
        <v>17450.509999999998</v>
      </c>
      <c r="P259" s="200">
        <f t="shared" si="45"/>
        <v>1708023.9002447664</v>
      </c>
    </row>
    <row r="260" spans="1:16" x14ac:dyDescent="0.25">
      <c r="A260" s="143">
        <f t="shared" si="47"/>
        <v>51683</v>
      </c>
      <c r="B260" s="144">
        <v>243</v>
      </c>
      <c r="C260" s="131">
        <f t="shared" si="46"/>
        <v>1210515.7600000019</v>
      </c>
      <c r="D260" s="145">
        <f t="shared" si="38"/>
        <v>3934.18</v>
      </c>
      <c r="E260" s="145">
        <f t="shared" si="39"/>
        <v>8433.4</v>
      </c>
      <c r="F260" s="145">
        <f t="shared" si="40"/>
        <v>12367.58</v>
      </c>
      <c r="G260" s="145">
        <f t="shared" si="41"/>
        <v>1202082.360000002</v>
      </c>
      <c r="J260" s="199">
        <f t="shared" si="48"/>
        <v>51683</v>
      </c>
      <c r="K260" s="167">
        <v>243</v>
      </c>
      <c r="L260" s="174">
        <f t="shared" si="49"/>
        <v>1708023.9002447664</v>
      </c>
      <c r="M260" s="200">
        <f t="shared" si="42"/>
        <v>5551.08</v>
      </c>
      <c r="N260" s="200">
        <f t="shared" si="43"/>
        <v>11899.43</v>
      </c>
      <c r="O260" s="200">
        <f t="shared" si="44"/>
        <v>17450.509999999998</v>
      </c>
      <c r="P260" s="200">
        <f t="shared" si="45"/>
        <v>1696124.4702447664</v>
      </c>
    </row>
    <row r="261" spans="1:16" x14ac:dyDescent="0.25">
      <c r="A261" s="143">
        <f t="shared" si="47"/>
        <v>51714</v>
      </c>
      <c r="B261" s="144">
        <v>244</v>
      </c>
      <c r="C261" s="131">
        <f t="shared" si="46"/>
        <v>1202082.360000002</v>
      </c>
      <c r="D261" s="145">
        <f t="shared" si="38"/>
        <v>3906.77</v>
      </c>
      <c r="E261" s="145">
        <f t="shared" si="39"/>
        <v>8460.81</v>
      </c>
      <c r="F261" s="145">
        <f t="shared" si="40"/>
        <v>12367.58</v>
      </c>
      <c r="G261" s="145">
        <f t="shared" si="41"/>
        <v>1193621.5500000019</v>
      </c>
      <c r="J261" s="199">
        <f t="shared" si="48"/>
        <v>51714</v>
      </c>
      <c r="K261" s="167">
        <v>244</v>
      </c>
      <c r="L261" s="174">
        <f t="shared" si="49"/>
        <v>1696124.4702447664</v>
      </c>
      <c r="M261" s="200">
        <f t="shared" si="42"/>
        <v>5512.4</v>
      </c>
      <c r="N261" s="200">
        <f t="shared" si="43"/>
        <v>11938.11</v>
      </c>
      <c r="O261" s="200">
        <f t="shared" si="44"/>
        <v>17450.509999999998</v>
      </c>
      <c r="P261" s="200">
        <f t="shared" si="45"/>
        <v>1684186.3602447663</v>
      </c>
    </row>
    <row r="262" spans="1:16" x14ac:dyDescent="0.25">
      <c r="A262" s="143">
        <f t="shared" si="47"/>
        <v>51745</v>
      </c>
      <c r="B262" s="144">
        <v>245</v>
      </c>
      <c r="C262" s="131">
        <f t="shared" si="46"/>
        <v>1193621.5500000019</v>
      </c>
      <c r="D262" s="145">
        <f t="shared" si="38"/>
        <v>3879.27</v>
      </c>
      <c r="E262" s="145">
        <f t="shared" si="39"/>
        <v>8488.31</v>
      </c>
      <c r="F262" s="145">
        <f t="shared" si="40"/>
        <v>12367.58</v>
      </c>
      <c r="G262" s="145">
        <f t="shared" si="41"/>
        <v>1185133.2400000019</v>
      </c>
      <c r="J262" s="199">
        <f t="shared" si="48"/>
        <v>51745</v>
      </c>
      <c r="K262" s="167">
        <v>245</v>
      </c>
      <c r="L262" s="174">
        <f t="shared" si="49"/>
        <v>1684186.3602447663</v>
      </c>
      <c r="M262" s="200">
        <f t="shared" si="42"/>
        <v>5473.61</v>
      </c>
      <c r="N262" s="200">
        <f t="shared" si="43"/>
        <v>11976.9</v>
      </c>
      <c r="O262" s="200">
        <f t="shared" si="44"/>
        <v>17450.509999999998</v>
      </c>
      <c r="P262" s="200">
        <f t="shared" si="45"/>
        <v>1672209.4602447664</v>
      </c>
    </row>
    <row r="263" spans="1:16" x14ac:dyDescent="0.25">
      <c r="A263" s="143">
        <f t="shared" si="47"/>
        <v>51775</v>
      </c>
      <c r="B263" s="144">
        <v>246</v>
      </c>
      <c r="C263" s="131">
        <f t="shared" si="46"/>
        <v>1185133.2400000019</v>
      </c>
      <c r="D263" s="145">
        <f t="shared" si="38"/>
        <v>3851.68</v>
      </c>
      <c r="E263" s="145">
        <f t="shared" si="39"/>
        <v>8515.89</v>
      </c>
      <c r="F263" s="145">
        <f t="shared" si="40"/>
        <v>12367.58</v>
      </c>
      <c r="G263" s="145">
        <f t="shared" si="41"/>
        <v>1176617.350000002</v>
      </c>
      <c r="J263" s="199">
        <f t="shared" si="48"/>
        <v>51775</v>
      </c>
      <c r="K263" s="167">
        <v>246</v>
      </c>
      <c r="L263" s="174">
        <f t="shared" si="49"/>
        <v>1672209.4602447664</v>
      </c>
      <c r="M263" s="200">
        <f t="shared" si="42"/>
        <v>5434.68</v>
      </c>
      <c r="N263" s="200">
        <f t="shared" si="43"/>
        <v>12015.83</v>
      </c>
      <c r="O263" s="200">
        <f t="shared" si="44"/>
        <v>17450.509999999998</v>
      </c>
      <c r="P263" s="200">
        <f t="shared" si="45"/>
        <v>1660193.6302447664</v>
      </c>
    </row>
    <row r="264" spans="1:16" x14ac:dyDescent="0.25">
      <c r="A264" s="143">
        <f t="shared" si="47"/>
        <v>51806</v>
      </c>
      <c r="B264" s="144">
        <v>247</v>
      </c>
      <c r="C264" s="131">
        <f t="shared" si="46"/>
        <v>1176617.350000002</v>
      </c>
      <c r="D264" s="145">
        <f t="shared" si="38"/>
        <v>3824.01</v>
      </c>
      <c r="E264" s="145">
        <f t="shared" si="39"/>
        <v>8543.57</v>
      </c>
      <c r="F264" s="145">
        <f t="shared" si="40"/>
        <v>12367.58</v>
      </c>
      <c r="G264" s="145">
        <f t="shared" si="41"/>
        <v>1168073.7800000019</v>
      </c>
      <c r="J264" s="199">
        <f t="shared" si="48"/>
        <v>51806</v>
      </c>
      <c r="K264" s="167">
        <v>247</v>
      </c>
      <c r="L264" s="174">
        <f t="shared" si="49"/>
        <v>1660193.6302447664</v>
      </c>
      <c r="M264" s="200">
        <f t="shared" si="42"/>
        <v>5395.63</v>
      </c>
      <c r="N264" s="200">
        <f t="shared" si="43"/>
        <v>12054.88</v>
      </c>
      <c r="O264" s="200">
        <f t="shared" si="44"/>
        <v>17450.509999999998</v>
      </c>
      <c r="P264" s="200">
        <f t="shared" si="45"/>
        <v>1648138.7502447665</v>
      </c>
    </row>
    <row r="265" spans="1:16" x14ac:dyDescent="0.25">
      <c r="A265" s="143">
        <f t="shared" si="47"/>
        <v>51836</v>
      </c>
      <c r="B265" s="144">
        <v>248</v>
      </c>
      <c r="C265" s="131">
        <f t="shared" si="46"/>
        <v>1168073.7800000019</v>
      </c>
      <c r="D265" s="145">
        <f t="shared" si="38"/>
        <v>3796.24</v>
      </c>
      <c r="E265" s="145">
        <f t="shared" si="39"/>
        <v>8571.34</v>
      </c>
      <c r="F265" s="145">
        <f t="shared" si="40"/>
        <v>12367.58</v>
      </c>
      <c r="G265" s="145">
        <f t="shared" si="41"/>
        <v>1159502.4400000018</v>
      </c>
      <c r="J265" s="199">
        <f t="shared" si="48"/>
        <v>51836</v>
      </c>
      <c r="K265" s="167">
        <v>248</v>
      </c>
      <c r="L265" s="174">
        <f t="shared" si="49"/>
        <v>1648138.7502447665</v>
      </c>
      <c r="M265" s="200">
        <f t="shared" si="42"/>
        <v>5356.45</v>
      </c>
      <c r="N265" s="200">
        <f t="shared" si="43"/>
        <v>12094.06</v>
      </c>
      <c r="O265" s="200">
        <f t="shared" si="44"/>
        <v>17450.509999999998</v>
      </c>
      <c r="P265" s="200">
        <f t="shared" si="45"/>
        <v>1636044.6902447664</v>
      </c>
    </row>
    <row r="266" spans="1:16" x14ac:dyDescent="0.25">
      <c r="A266" s="143">
        <f t="shared" si="47"/>
        <v>51867</v>
      </c>
      <c r="B266" s="144">
        <v>249</v>
      </c>
      <c r="C266" s="131">
        <f t="shared" si="46"/>
        <v>1159502.4400000018</v>
      </c>
      <c r="D266" s="145">
        <f t="shared" si="38"/>
        <v>3768.38</v>
      </c>
      <c r="E266" s="145">
        <f t="shared" si="39"/>
        <v>8599.19</v>
      </c>
      <c r="F266" s="145">
        <f t="shared" si="40"/>
        <v>12367.58</v>
      </c>
      <c r="G266" s="145">
        <f t="shared" si="41"/>
        <v>1150903.2500000019</v>
      </c>
      <c r="J266" s="199">
        <f t="shared" si="48"/>
        <v>51867</v>
      </c>
      <c r="K266" s="167">
        <v>249</v>
      </c>
      <c r="L266" s="174">
        <f t="shared" si="49"/>
        <v>1636044.6902447664</v>
      </c>
      <c r="M266" s="200">
        <f t="shared" si="42"/>
        <v>5317.15</v>
      </c>
      <c r="N266" s="200">
        <f t="shared" si="43"/>
        <v>12133.37</v>
      </c>
      <c r="O266" s="200">
        <f t="shared" si="44"/>
        <v>17450.509999999998</v>
      </c>
      <c r="P266" s="200">
        <f t="shared" si="45"/>
        <v>1623911.3202447663</v>
      </c>
    </row>
    <row r="267" spans="1:16" x14ac:dyDescent="0.25">
      <c r="A267" s="143">
        <f t="shared" si="47"/>
        <v>51898</v>
      </c>
      <c r="B267" s="144">
        <v>250</v>
      </c>
      <c r="C267" s="131">
        <f t="shared" si="46"/>
        <v>1150903.2500000019</v>
      </c>
      <c r="D267" s="145">
        <f t="shared" si="38"/>
        <v>3740.44</v>
      </c>
      <c r="E267" s="145">
        <f t="shared" si="39"/>
        <v>8627.14</v>
      </c>
      <c r="F267" s="145">
        <f t="shared" si="40"/>
        <v>12367.58</v>
      </c>
      <c r="G267" s="145">
        <f t="shared" si="41"/>
        <v>1142276.110000002</v>
      </c>
      <c r="J267" s="199">
        <f t="shared" si="48"/>
        <v>51898</v>
      </c>
      <c r="K267" s="167">
        <v>250</v>
      </c>
      <c r="L267" s="174">
        <f t="shared" si="49"/>
        <v>1623911.3202447663</v>
      </c>
      <c r="M267" s="200">
        <f t="shared" si="42"/>
        <v>5277.71</v>
      </c>
      <c r="N267" s="200">
        <f t="shared" si="43"/>
        <v>12172.8</v>
      </c>
      <c r="O267" s="200">
        <f t="shared" si="44"/>
        <v>17450.509999999998</v>
      </c>
      <c r="P267" s="200">
        <f t="shared" si="45"/>
        <v>1611738.5202447663</v>
      </c>
    </row>
    <row r="268" spans="1:16" x14ac:dyDescent="0.25">
      <c r="A268" s="143">
        <f t="shared" si="47"/>
        <v>51926</v>
      </c>
      <c r="B268" s="144">
        <v>251</v>
      </c>
      <c r="C268" s="131">
        <f t="shared" si="46"/>
        <v>1142276.110000002</v>
      </c>
      <c r="D268" s="145">
        <f t="shared" si="38"/>
        <v>3712.4</v>
      </c>
      <c r="E268" s="145">
        <f t="shared" si="39"/>
        <v>8655.18</v>
      </c>
      <c r="F268" s="145">
        <f t="shared" si="40"/>
        <v>12367.58</v>
      </c>
      <c r="G268" s="145">
        <f t="shared" si="41"/>
        <v>1133620.930000002</v>
      </c>
      <c r="J268" s="199">
        <f t="shared" si="48"/>
        <v>51926</v>
      </c>
      <c r="K268" s="167">
        <v>251</v>
      </c>
      <c r="L268" s="174">
        <f t="shared" si="49"/>
        <v>1611738.5202447663</v>
      </c>
      <c r="M268" s="200">
        <f t="shared" si="42"/>
        <v>5238.1499999999996</v>
      </c>
      <c r="N268" s="200">
        <f t="shared" si="43"/>
        <v>12212.36</v>
      </c>
      <c r="O268" s="200">
        <f t="shared" si="44"/>
        <v>17450.509999999998</v>
      </c>
      <c r="P268" s="200">
        <f t="shared" si="45"/>
        <v>1599526.1602447662</v>
      </c>
    </row>
    <row r="269" spans="1:16" x14ac:dyDescent="0.25">
      <c r="A269" s="143">
        <f t="shared" si="47"/>
        <v>51957</v>
      </c>
      <c r="B269" s="144">
        <v>252</v>
      </c>
      <c r="C269" s="131">
        <f t="shared" si="46"/>
        <v>1133620.930000002</v>
      </c>
      <c r="D269" s="145">
        <f t="shared" si="38"/>
        <v>3684.27</v>
      </c>
      <c r="E269" s="145">
        <f t="shared" si="39"/>
        <v>8683.31</v>
      </c>
      <c r="F269" s="145">
        <f t="shared" si="40"/>
        <v>12367.58</v>
      </c>
      <c r="G269" s="145">
        <f t="shared" si="41"/>
        <v>1124937.620000002</v>
      </c>
      <c r="J269" s="199">
        <f t="shared" si="48"/>
        <v>51957</v>
      </c>
      <c r="K269" s="167">
        <v>252</v>
      </c>
      <c r="L269" s="174">
        <f t="shared" si="49"/>
        <v>1599526.1602447662</v>
      </c>
      <c r="M269" s="200">
        <f t="shared" si="42"/>
        <v>5198.46</v>
      </c>
      <c r="N269" s="200">
        <f t="shared" si="43"/>
        <v>12252.05</v>
      </c>
      <c r="O269" s="200">
        <f t="shared" si="44"/>
        <v>17450.509999999998</v>
      </c>
      <c r="P269" s="200">
        <f t="shared" si="45"/>
        <v>1587274.1102447661</v>
      </c>
    </row>
    <row r="270" spans="1:16" x14ac:dyDescent="0.25">
      <c r="A270" s="143">
        <f t="shared" si="47"/>
        <v>51987</v>
      </c>
      <c r="B270" s="144">
        <v>253</v>
      </c>
      <c r="C270" s="131">
        <f t="shared" si="46"/>
        <v>1124937.620000002</v>
      </c>
      <c r="D270" s="145">
        <f t="shared" si="38"/>
        <v>3656.05</v>
      </c>
      <c r="E270" s="145">
        <f t="shared" si="39"/>
        <v>8711.5300000000007</v>
      </c>
      <c r="F270" s="145">
        <f t="shared" si="40"/>
        <v>12367.58</v>
      </c>
      <c r="G270" s="145">
        <f t="shared" si="41"/>
        <v>1116226.0900000019</v>
      </c>
      <c r="J270" s="199">
        <f t="shared" si="48"/>
        <v>51987</v>
      </c>
      <c r="K270" s="167">
        <v>253</v>
      </c>
      <c r="L270" s="174">
        <f t="shared" si="49"/>
        <v>1587274.1102447661</v>
      </c>
      <c r="M270" s="200">
        <f t="shared" si="42"/>
        <v>5158.6400000000003</v>
      </c>
      <c r="N270" s="200">
        <f t="shared" si="43"/>
        <v>12291.87</v>
      </c>
      <c r="O270" s="200">
        <f t="shared" si="44"/>
        <v>17450.509999999998</v>
      </c>
      <c r="P270" s="200">
        <f t="shared" si="45"/>
        <v>1574982.240244766</v>
      </c>
    </row>
    <row r="271" spans="1:16" x14ac:dyDescent="0.25">
      <c r="A271" s="143">
        <f t="shared" si="47"/>
        <v>52018</v>
      </c>
      <c r="B271" s="144">
        <v>254</v>
      </c>
      <c r="C271" s="131">
        <f t="shared" si="46"/>
        <v>1116226.0900000019</v>
      </c>
      <c r="D271" s="145">
        <f t="shared" si="38"/>
        <v>3627.73</v>
      </c>
      <c r="E271" s="145">
        <f t="shared" si="39"/>
        <v>8739.84</v>
      </c>
      <c r="F271" s="145">
        <f t="shared" si="40"/>
        <v>12367.58</v>
      </c>
      <c r="G271" s="145">
        <f t="shared" si="41"/>
        <v>1107486.2500000019</v>
      </c>
      <c r="J271" s="199">
        <f t="shared" si="48"/>
        <v>52018</v>
      </c>
      <c r="K271" s="167">
        <v>254</v>
      </c>
      <c r="L271" s="174">
        <f t="shared" si="49"/>
        <v>1574982.240244766</v>
      </c>
      <c r="M271" s="200">
        <f t="shared" si="42"/>
        <v>5118.6899999999996</v>
      </c>
      <c r="N271" s="200">
        <f t="shared" si="43"/>
        <v>12331.82</v>
      </c>
      <c r="O271" s="200">
        <f t="shared" si="44"/>
        <v>17450.509999999998</v>
      </c>
      <c r="P271" s="200">
        <f t="shared" si="45"/>
        <v>1562650.4202447659</v>
      </c>
    </row>
    <row r="272" spans="1:16" x14ac:dyDescent="0.25">
      <c r="A272" s="143">
        <f t="shared" si="47"/>
        <v>52048</v>
      </c>
      <c r="B272" s="144">
        <v>255</v>
      </c>
      <c r="C272" s="131">
        <f t="shared" si="46"/>
        <v>1107486.2500000019</v>
      </c>
      <c r="D272" s="145">
        <f t="shared" si="38"/>
        <v>3599.33</v>
      </c>
      <c r="E272" s="145">
        <f t="shared" si="39"/>
        <v>8768.25</v>
      </c>
      <c r="F272" s="145">
        <f t="shared" si="40"/>
        <v>12367.58</v>
      </c>
      <c r="G272" s="145">
        <f t="shared" si="41"/>
        <v>1098718.0000000019</v>
      </c>
      <c r="J272" s="199">
        <f t="shared" si="48"/>
        <v>52048</v>
      </c>
      <c r="K272" s="167">
        <v>255</v>
      </c>
      <c r="L272" s="174">
        <f t="shared" si="49"/>
        <v>1562650.4202447659</v>
      </c>
      <c r="M272" s="200">
        <f t="shared" si="42"/>
        <v>5078.6099999999997</v>
      </c>
      <c r="N272" s="200">
        <f t="shared" si="43"/>
        <v>12371.9</v>
      </c>
      <c r="O272" s="200">
        <f t="shared" si="44"/>
        <v>17450.509999999998</v>
      </c>
      <c r="P272" s="200">
        <f t="shared" si="45"/>
        <v>1550278.520244766</v>
      </c>
    </row>
    <row r="273" spans="1:16" x14ac:dyDescent="0.25">
      <c r="A273" s="143">
        <f t="shared" si="47"/>
        <v>52079</v>
      </c>
      <c r="B273" s="144">
        <v>256</v>
      </c>
      <c r="C273" s="131">
        <f t="shared" si="46"/>
        <v>1098718.0000000019</v>
      </c>
      <c r="D273" s="145">
        <f t="shared" si="38"/>
        <v>3570.83</v>
      </c>
      <c r="E273" s="145">
        <f t="shared" si="39"/>
        <v>8796.74</v>
      </c>
      <c r="F273" s="145">
        <f t="shared" si="40"/>
        <v>12367.58</v>
      </c>
      <c r="G273" s="145">
        <f t="shared" si="41"/>
        <v>1089921.2600000019</v>
      </c>
      <c r="J273" s="199">
        <f t="shared" si="48"/>
        <v>52079</v>
      </c>
      <c r="K273" s="167">
        <v>256</v>
      </c>
      <c r="L273" s="174">
        <f t="shared" si="49"/>
        <v>1550278.520244766</v>
      </c>
      <c r="M273" s="200">
        <f t="shared" si="42"/>
        <v>5038.41</v>
      </c>
      <c r="N273" s="200">
        <f t="shared" si="43"/>
        <v>12412.11</v>
      </c>
      <c r="O273" s="200">
        <f t="shared" si="44"/>
        <v>17450.509999999998</v>
      </c>
      <c r="P273" s="200">
        <f t="shared" si="45"/>
        <v>1537866.4102447659</v>
      </c>
    </row>
    <row r="274" spans="1:16" x14ac:dyDescent="0.25">
      <c r="A274" s="143">
        <f t="shared" si="47"/>
        <v>52110</v>
      </c>
      <c r="B274" s="144">
        <v>257</v>
      </c>
      <c r="C274" s="131">
        <f t="shared" si="46"/>
        <v>1089921.2600000019</v>
      </c>
      <c r="D274" s="145">
        <f t="shared" ref="D274:D337" si="50">ROUND(IPMT($E$14/12,B274,$E$7,-$E$12,$E$13,0),2)</f>
        <v>3542.24</v>
      </c>
      <c r="E274" s="145">
        <f t="shared" ref="E274:E337" si="51">ROUND(PPMT($E$14/12,B274,$E$7,-$E$12,$E$13,0),2)</f>
        <v>8825.33</v>
      </c>
      <c r="F274" s="145">
        <f t="shared" ref="F274:F337" si="52">ROUND(PMT($E$14/12,$E$7,-$E$12,$E$13),2)</f>
        <v>12367.58</v>
      </c>
      <c r="G274" s="145">
        <f t="shared" si="41"/>
        <v>1081095.9300000018</v>
      </c>
      <c r="J274" s="199">
        <f t="shared" si="48"/>
        <v>52110</v>
      </c>
      <c r="K274" s="167">
        <v>257</v>
      </c>
      <c r="L274" s="174">
        <f t="shared" si="49"/>
        <v>1537866.4102447659</v>
      </c>
      <c r="M274" s="200">
        <f t="shared" si="42"/>
        <v>4998.07</v>
      </c>
      <c r="N274" s="200">
        <f t="shared" si="43"/>
        <v>12452.44</v>
      </c>
      <c r="O274" s="200">
        <f t="shared" si="44"/>
        <v>17450.509999999998</v>
      </c>
      <c r="P274" s="200">
        <f t="shared" si="45"/>
        <v>1525413.970244766</v>
      </c>
    </row>
    <row r="275" spans="1:16" x14ac:dyDescent="0.25">
      <c r="A275" s="143">
        <f t="shared" si="47"/>
        <v>52140</v>
      </c>
      <c r="B275" s="144">
        <v>258</v>
      </c>
      <c r="C275" s="131">
        <f t="shared" si="46"/>
        <v>1081095.9300000018</v>
      </c>
      <c r="D275" s="145">
        <f t="shared" si="50"/>
        <v>3513.56</v>
      </c>
      <c r="E275" s="145">
        <f t="shared" si="51"/>
        <v>8854.02</v>
      </c>
      <c r="F275" s="145">
        <f t="shared" si="52"/>
        <v>12367.58</v>
      </c>
      <c r="G275" s="145">
        <f t="shared" ref="G275:G338" si="53">C275-E275</f>
        <v>1072241.9100000018</v>
      </c>
      <c r="J275" s="199">
        <f t="shared" si="48"/>
        <v>52140</v>
      </c>
      <c r="K275" s="167">
        <v>258</v>
      </c>
      <c r="L275" s="174">
        <f t="shared" si="49"/>
        <v>1525413.970244766</v>
      </c>
      <c r="M275" s="200">
        <f t="shared" ref="M275:M338" si="54">ROUND(IPMT($N$13/12,K275,$N$7,-$N$11,$N$12,0),2)</f>
        <v>4957.6000000000004</v>
      </c>
      <c r="N275" s="200">
        <f t="shared" ref="N275:N338" si="55">ROUND(PPMT($N$13/12,K275,$N$7,-$N$11,$N$12,0),2)</f>
        <v>12492.91</v>
      </c>
      <c r="O275" s="200">
        <f t="shared" ref="O275:O338" si="56">ROUND(PMT($N$13/12,$N$7,-$N$11,$N$12),2)</f>
        <v>17450.509999999998</v>
      </c>
      <c r="P275" s="200">
        <f t="shared" ref="P275:P338" si="57">L275-N275</f>
        <v>1512921.0602447661</v>
      </c>
    </row>
    <row r="276" spans="1:16" x14ac:dyDescent="0.25">
      <c r="A276" s="143">
        <f t="shared" si="47"/>
        <v>52171</v>
      </c>
      <c r="B276" s="144">
        <v>259</v>
      </c>
      <c r="C276" s="131">
        <f t="shared" ref="C276:C339" si="58">G275</f>
        <v>1072241.9100000018</v>
      </c>
      <c r="D276" s="145">
        <f t="shared" si="50"/>
        <v>3484.79</v>
      </c>
      <c r="E276" s="145">
        <f t="shared" si="51"/>
        <v>8882.7900000000009</v>
      </c>
      <c r="F276" s="145">
        <f t="shared" si="52"/>
        <v>12367.58</v>
      </c>
      <c r="G276" s="145">
        <f t="shared" si="53"/>
        <v>1063359.1200000017</v>
      </c>
      <c r="J276" s="199">
        <f t="shared" si="48"/>
        <v>52171</v>
      </c>
      <c r="K276" s="167">
        <v>259</v>
      </c>
      <c r="L276" s="174">
        <f t="shared" si="49"/>
        <v>1512921.0602447661</v>
      </c>
      <c r="M276" s="200">
        <f t="shared" si="54"/>
        <v>4916.99</v>
      </c>
      <c r="N276" s="200">
        <f t="shared" si="55"/>
        <v>12533.52</v>
      </c>
      <c r="O276" s="200">
        <f t="shared" si="56"/>
        <v>17450.509999999998</v>
      </c>
      <c r="P276" s="200">
        <f t="shared" si="57"/>
        <v>1500387.540244766</v>
      </c>
    </row>
    <row r="277" spans="1:16" x14ac:dyDescent="0.25">
      <c r="A277" s="143">
        <f t="shared" ref="A277:A340" si="59">EDATE(A276,1)</f>
        <v>52201</v>
      </c>
      <c r="B277" s="144">
        <v>260</v>
      </c>
      <c r="C277" s="131">
        <f t="shared" si="58"/>
        <v>1063359.1200000017</v>
      </c>
      <c r="D277" s="145">
        <f t="shared" si="50"/>
        <v>3455.92</v>
      </c>
      <c r="E277" s="145">
        <f t="shared" si="51"/>
        <v>8911.66</v>
      </c>
      <c r="F277" s="145">
        <f t="shared" si="52"/>
        <v>12367.58</v>
      </c>
      <c r="G277" s="145">
        <f t="shared" si="53"/>
        <v>1054447.4600000018</v>
      </c>
      <c r="J277" s="199">
        <f t="shared" ref="J277:J340" si="60">EDATE(J276,1)</f>
        <v>52201</v>
      </c>
      <c r="K277" s="167">
        <v>260</v>
      </c>
      <c r="L277" s="174">
        <f t="shared" ref="L277:L340" si="61">P276</f>
        <v>1500387.540244766</v>
      </c>
      <c r="M277" s="200">
        <f t="shared" si="54"/>
        <v>4876.26</v>
      </c>
      <c r="N277" s="200">
        <f t="shared" si="55"/>
        <v>12574.25</v>
      </c>
      <c r="O277" s="200">
        <f t="shared" si="56"/>
        <v>17450.509999999998</v>
      </c>
      <c r="P277" s="200">
        <f t="shared" si="57"/>
        <v>1487813.290244766</v>
      </c>
    </row>
    <row r="278" spans="1:16" x14ac:dyDescent="0.25">
      <c r="A278" s="143">
        <f t="shared" si="59"/>
        <v>52232</v>
      </c>
      <c r="B278" s="144">
        <v>261</v>
      </c>
      <c r="C278" s="131">
        <f t="shared" si="58"/>
        <v>1054447.4600000018</v>
      </c>
      <c r="D278" s="145">
        <f t="shared" si="50"/>
        <v>3426.95</v>
      </c>
      <c r="E278" s="145">
        <f t="shared" si="51"/>
        <v>8940.6200000000008</v>
      </c>
      <c r="F278" s="145">
        <f t="shared" si="52"/>
        <v>12367.58</v>
      </c>
      <c r="G278" s="145">
        <f t="shared" si="53"/>
        <v>1045506.8400000018</v>
      </c>
      <c r="J278" s="199">
        <f t="shared" si="60"/>
        <v>52232</v>
      </c>
      <c r="K278" s="167">
        <v>261</v>
      </c>
      <c r="L278" s="174">
        <f t="shared" si="61"/>
        <v>1487813.290244766</v>
      </c>
      <c r="M278" s="200">
        <f t="shared" si="54"/>
        <v>4835.3900000000003</v>
      </c>
      <c r="N278" s="200">
        <f t="shared" si="55"/>
        <v>12615.12</v>
      </c>
      <c r="O278" s="200">
        <f t="shared" si="56"/>
        <v>17450.509999999998</v>
      </c>
      <c r="P278" s="200">
        <f t="shared" si="57"/>
        <v>1475198.1702447659</v>
      </c>
    </row>
    <row r="279" spans="1:16" x14ac:dyDescent="0.25">
      <c r="A279" s="143">
        <f t="shared" si="59"/>
        <v>52263</v>
      </c>
      <c r="B279" s="144">
        <v>262</v>
      </c>
      <c r="C279" s="131">
        <f t="shared" si="58"/>
        <v>1045506.8400000018</v>
      </c>
      <c r="D279" s="145">
        <f t="shared" si="50"/>
        <v>3397.9</v>
      </c>
      <c r="E279" s="145">
        <f t="shared" si="51"/>
        <v>8969.68</v>
      </c>
      <c r="F279" s="145">
        <f t="shared" si="52"/>
        <v>12367.58</v>
      </c>
      <c r="G279" s="145">
        <f t="shared" si="53"/>
        <v>1036537.1600000018</v>
      </c>
      <c r="J279" s="199">
        <f t="shared" si="60"/>
        <v>52263</v>
      </c>
      <c r="K279" s="167">
        <v>262</v>
      </c>
      <c r="L279" s="174">
        <f t="shared" si="61"/>
        <v>1475198.1702447659</v>
      </c>
      <c r="M279" s="200">
        <f t="shared" si="54"/>
        <v>4794.3900000000003</v>
      </c>
      <c r="N279" s="200">
        <f t="shared" si="55"/>
        <v>12656.12</v>
      </c>
      <c r="O279" s="200">
        <f t="shared" si="56"/>
        <v>17450.509999999998</v>
      </c>
      <c r="P279" s="200">
        <f t="shared" si="57"/>
        <v>1462542.0502447658</v>
      </c>
    </row>
    <row r="280" spans="1:16" x14ac:dyDescent="0.25">
      <c r="A280" s="143">
        <f t="shared" si="59"/>
        <v>52291</v>
      </c>
      <c r="B280" s="144">
        <v>263</v>
      </c>
      <c r="C280" s="131">
        <f t="shared" si="58"/>
        <v>1036537.1600000018</v>
      </c>
      <c r="D280" s="145">
        <f t="shared" si="50"/>
        <v>3368.75</v>
      </c>
      <c r="E280" s="145">
        <f t="shared" si="51"/>
        <v>8998.83</v>
      </c>
      <c r="F280" s="145">
        <f t="shared" si="52"/>
        <v>12367.58</v>
      </c>
      <c r="G280" s="145">
        <f t="shared" si="53"/>
        <v>1027538.3300000018</v>
      </c>
      <c r="J280" s="199">
        <f t="shared" si="60"/>
        <v>52291</v>
      </c>
      <c r="K280" s="167">
        <v>263</v>
      </c>
      <c r="L280" s="174">
        <f t="shared" si="61"/>
        <v>1462542.0502447658</v>
      </c>
      <c r="M280" s="200">
        <f t="shared" si="54"/>
        <v>4753.26</v>
      </c>
      <c r="N280" s="200">
        <f t="shared" si="55"/>
        <v>12697.25</v>
      </c>
      <c r="O280" s="200">
        <f t="shared" si="56"/>
        <v>17450.509999999998</v>
      </c>
      <c r="P280" s="200">
        <f t="shared" si="57"/>
        <v>1449844.8002447658</v>
      </c>
    </row>
    <row r="281" spans="1:16" x14ac:dyDescent="0.25">
      <c r="A281" s="143">
        <f t="shared" si="59"/>
        <v>52322</v>
      </c>
      <c r="B281" s="144">
        <v>264</v>
      </c>
      <c r="C281" s="131">
        <f t="shared" si="58"/>
        <v>1027538.3300000018</v>
      </c>
      <c r="D281" s="145">
        <f t="shared" si="50"/>
        <v>3339.5</v>
      </c>
      <c r="E281" s="145">
        <f t="shared" si="51"/>
        <v>9028.08</v>
      </c>
      <c r="F281" s="145">
        <f t="shared" si="52"/>
        <v>12367.58</v>
      </c>
      <c r="G281" s="145">
        <f t="shared" si="53"/>
        <v>1018510.2500000019</v>
      </c>
      <c r="J281" s="199">
        <f t="shared" si="60"/>
        <v>52322</v>
      </c>
      <c r="K281" s="167">
        <v>264</v>
      </c>
      <c r="L281" s="174">
        <f t="shared" si="61"/>
        <v>1449844.8002447658</v>
      </c>
      <c r="M281" s="200">
        <f t="shared" si="54"/>
        <v>4712</v>
      </c>
      <c r="N281" s="200">
        <f t="shared" si="55"/>
        <v>12738.51</v>
      </c>
      <c r="O281" s="200">
        <f t="shared" si="56"/>
        <v>17450.509999999998</v>
      </c>
      <c r="P281" s="200">
        <f t="shared" si="57"/>
        <v>1437106.2902447658</v>
      </c>
    </row>
    <row r="282" spans="1:16" x14ac:dyDescent="0.25">
      <c r="A282" s="143">
        <f t="shared" si="59"/>
        <v>52352</v>
      </c>
      <c r="B282" s="144">
        <v>265</v>
      </c>
      <c r="C282" s="131">
        <f t="shared" si="58"/>
        <v>1018510.2500000019</v>
      </c>
      <c r="D282" s="145">
        <f t="shared" si="50"/>
        <v>3310.16</v>
      </c>
      <c r="E282" s="145">
        <f t="shared" si="51"/>
        <v>9057.42</v>
      </c>
      <c r="F282" s="145">
        <f t="shared" si="52"/>
        <v>12367.58</v>
      </c>
      <c r="G282" s="145">
        <f t="shared" si="53"/>
        <v>1009452.8300000018</v>
      </c>
      <c r="J282" s="199">
        <f t="shared" si="60"/>
        <v>52352</v>
      </c>
      <c r="K282" s="167">
        <v>265</v>
      </c>
      <c r="L282" s="174">
        <f t="shared" si="61"/>
        <v>1437106.2902447658</v>
      </c>
      <c r="M282" s="200">
        <f t="shared" si="54"/>
        <v>4670.6000000000004</v>
      </c>
      <c r="N282" s="200">
        <f t="shared" si="55"/>
        <v>12779.91</v>
      </c>
      <c r="O282" s="200">
        <f t="shared" si="56"/>
        <v>17450.509999999998</v>
      </c>
      <c r="P282" s="200">
        <f t="shared" si="57"/>
        <v>1424326.3802447659</v>
      </c>
    </row>
    <row r="283" spans="1:16" x14ac:dyDescent="0.25">
      <c r="A283" s="143">
        <f t="shared" si="59"/>
        <v>52383</v>
      </c>
      <c r="B283" s="144">
        <v>266</v>
      </c>
      <c r="C283" s="131">
        <f t="shared" si="58"/>
        <v>1009452.8300000018</v>
      </c>
      <c r="D283" s="145">
        <f t="shared" si="50"/>
        <v>3280.72</v>
      </c>
      <c r="E283" s="145">
        <f t="shared" si="51"/>
        <v>9086.86</v>
      </c>
      <c r="F283" s="145">
        <f t="shared" si="52"/>
        <v>12367.58</v>
      </c>
      <c r="G283" s="145">
        <f t="shared" si="53"/>
        <v>1000365.9700000018</v>
      </c>
      <c r="J283" s="199">
        <f t="shared" si="60"/>
        <v>52383</v>
      </c>
      <c r="K283" s="167">
        <v>266</v>
      </c>
      <c r="L283" s="174">
        <f t="shared" si="61"/>
        <v>1424326.3802447659</v>
      </c>
      <c r="M283" s="200">
        <f t="shared" si="54"/>
        <v>4629.0600000000004</v>
      </c>
      <c r="N283" s="200">
        <f t="shared" si="55"/>
        <v>12821.45</v>
      </c>
      <c r="O283" s="200">
        <f t="shared" si="56"/>
        <v>17450.509999999998</v>
      </c>
      <c r="P283" s="200">
        <f t="shared" si="57"/>
        <v>1411504.9302447659</v>
      </c>
    </row>
    <row r="284" spans="1:16" x14ac:dyDescent="0.25">
      <c r="A284" s="143">
        <f t="shared" si="59"/>
        <v>52413</v>
      </c>
      <c r="B284" s="144">
        <v>267</v>
      </c>
      <c r="C284" s="131">
        <f t="shared" si="58"/>
        <v>1000365.9700000018</v>
      </c>
      <c r="D284" s="145">
        <f t="shared" si="50"/>
        <v>3251.19</v>
      </c>
      <c r="E284" s="145">
        <f t="shared" si="51"/>
        <v>9116.39</v>
      </c>
      <c r="F284" s="145">
        <f t="shared" si="52"/>
        <v>12367.58</v>
      </c>
      <c r="G284" s="145">
        <f t="shared" si="53"/>
        <v>991249.58000000182</v>
      </c>
      <c r="J284" s="199">
        <f t="shared" si="60"/>
        <v>52413</v>
      </c>
      <c r="K284" s="167">
        <v>267</v>
      </c>
      <c r="L284" s="174">
        <f t="shared" si="61"/>
        <v>1411504.9302447659</v>
      </c>
      <c r="M284" s="200">
        <f t="shared" si="54"/>
        <v>4587.3900000000003</v>
      </c>
      <c r="N284" s="200">
        <f t="shared" si="55"/>
        <v>12863.12</v>
      </c>
      <c r="O284" s="200">
        <f t="shared" si="56"/>
        <v>17450.509999999998</v>
      </c>
      <c r="P284" s="200">
        <f t="shared" si="57"/>
        <v>1398641.8102447658</v>
      </c>
    </row>
    <row r="285" spans="1:16" x14ac:dyDescent="0.25">
      <c r="A285" s="143">
        <f t="shared" si="59"/>
        <v>52444</v>
      </c>
      <c r="B285" s="144">
        <v>268</v>
      </c>
      <c r="C285" s="131">
        <f t="shared" si="58"/>
        <v>991249.58000000182</v>
      </c>
      <c r="D285" s="145">
        <f t="shared" si="50"/>
        <v>3221.56</v>
      </c>
      <c r="E285" s="145">
        <f t="shared" si="51"/>
        <v>9146.02</v>
      </c>
      <c r="F285" s="145">
        <f t="shared" si="52"/>
        <v>12367.58</v>
      </c>
      <c r="G285" s="145">
        <f t="shared" si="53"/>
        <v>982103.5600000018</v>
      </c>
      <c r="J285" s="199">
        <f t="shared" si="60"/>
        <v>52444</v>
      </c>
      <c r="K285" s="167">
        <v>268</v>
      </c>
      <c r="L285" s="174">
        <f t="shared" si="61"/>
        <v>1398641.8102447658</v>
      </c>
      <c r="M285" s="200">
        <f t="shared" si="54"/>
        <v>4545.59</v>
      </c>
      <c r="N285" s="200">
        <f t="shared" si="55"/>
        <v>12904.92</v>
      </c>
      <c r="O285" s="200">
        <f t="shared" si="56"/>
        <v>17450.509999999998</v>
      </c>
      <c r="P285" s="200">
        <f t="shared" si="57"/>
        <v>1385736.8902447659</v>
      </c>
    </row>
    <row r="286" spans="1:16" x14ac:dyDescent="0.25">
      <c r="A286" s="143">
        <f t="shared" si="59"/>
        <v>52475</v>
      </c>
      <c r="B286" s="144">
        <v>269</v>
      </c>
      <c r="C286" s="131">
        <f t="shared" si="58"/>
        <v>982103.5600000018</v>
      </c>
      <c r="D286" s="145">
        <f t="shared" si="50"/>
        <v>3191.84</v>
      </c>
      <c r="E286" s="145">
        <f t="shared" si="51"/>
        <v>9175.74</v>
      </c>
      <c r="F286" s="145">
        <f t="shared" si="52"/>
        <v>12367.58</v>
      </c>
      <c r="G286" s="145">
        <f t="shared" si="53"/>
        <v>972927.82000000181</v>
      </c>
      <c r="J286" s="199">
        <f t="shared" si="60"/>
        <v>52475</v>
      </c>
      <c r="K286" s="167">
        <v>269</v>
      </c>
      <c r="L286" s="174">
        <f t="shared" si="61"/>
        <v>1385736.8902447659</v>
      </c>
      <c r="M286" s="200">
        <f t="shared" si="54"/>
        <v>4503.6400000000003</v>
      </c>
      <c r="N286" s="200">
        <f t="shared" si="55"/>
        <v>12946.87</v>
      </c>
      <c r="O286" s="200">
        <f t="shared" si="56"/>
        <v>17450.509999999998</v>
      </c>
      <c r="P286" s="200">
        <f t="shared" si="57"/>
        <v>1372790.0202447658</v>
      </c>
    </row>
    <row r="287" spans="1:16" x14ac:dyDescent="0.25">
      <c r="A287" s="143">
        <f t="shared" si="59"/>
        <v>52505</v>
      </c>
      <c r="B287" s="144">
        <v>270</v>
      </c>
      <c r="C287" s="131">
        <f t="shared" si="58"/>
        <v>972927.82000000181</v>
      </c>
      <c r="D287" s="145">
        <f t="shared" si="50"/>
        <v>3162.02</v>
      </c>
      <c r="E287" s="145">
        <f t="shared" si="51"/>
        <v>9205.56</v>
      </c>
      <c r="F287" s="145">
        <f t="shared" si="52"/>
        <v>12367.58</v>
      </c>
      <c r="G287" s="145">
        <f t="shared" si="53"/>
        <v>963722.26000000176</v>
      </c>
      <c r="J287" s="199">
        <f t="shared" si="60"/>
        <v>52505</v>
      </c>
      <c r="K287" s="167">
        <v>270</v>
      </c>
      <c r="L287" s="174">
        <f t="shared" si="61"/>
        <v>1372790.0202447658</v>
      </c>
      <c r="M287" s="200">
        <f t="shared" si="54"/>
        <v>4461.57</v>
      </c>
      <c r="N287" s="200">
        <f t="shared" si="55"/>
        <v>12988.94</v>
      </c>
      <c r="O287" s="200">
        <f t="shared" si="56"/>
        <v>17450.509999999998</v>
      </c>
      <c r="P287" s="200">
        <f t="shared" si="57"/>
        <v>1359801.0802447658</v>
      </c>
    </row>
    <row r="288" spans="1:16" x14ac:dyDescent="0.25">
      <c r="A288" s="143">
        <f t="shared" si="59"/>
        <v>52536</v>
      </c>
      <c r="B288" s="144">
        <v>271</v>
      </c>
      <c r="C288" s="131">
        <f t="shared" si="58"/>
        <v>963722.26000000176</v>
      </c>
      <c r="D288" s="145">
        <f t="shared" si="50"/>
        <v>3132.1</v>
      </c>
      <c r="E288" s="145">
        <f t="shared" si="51"/>
        <v>9235.48</v>
      </c>
      <c r="F288" s="145">
        <f t="shared" si="52"/>
        <v>12367.58</v>
      </c>
      <c r="G288" s="145">
        <f t="shared" si="53"/>
        <v>954486.78000000177</v>
      </c>
      <c r="J288" s="199">
        <f t="shared" si="60"/>
        <v>52536</v>
      </c>
      <c r="K288" s="167">
        <v>271</v>
      </c>
      <c r="L288" s="174">
        <f t="shared" si="61"/>
        <v>1359801.0802447658</v>
      </c>
      <c r="M288" s="200">
        <f t="shared" si="54"/>
        <v>4419.3500000000004</v>
      </c>
      <c r="N288" s="200">
        <f t="shared" si="55"/>
        <v>13031.16</v>
      </c>
      <c r="O288" s="200">
        <f t="shared" si="56"/>
        <v>17450.509999999998</v>
      </c>
      <c r="P288" s="200">
        <f t="shared" si="57"/>
        <v>1346769.9202447659</v>
      </c>
    </row>
    <row r="289" spans="1:16" x14ac:dyDescent="0.25">
      <c r="A289" s="143">
        <f t="shared" si="59"/>
        <v>52566</v>
      </c>
      <c r="B289" s="144">
        <v>272</v>
      </c>
      <c r="C289" s="131">
        <f t="shared" si="58"/>
        <v>954486.78000000177</v>
      </c>
      <c r="D289" s="145">
        <f t="shared" si="50"/>
        <v>3102.08</v>
      </c>
      <c r="E289" s="145">
        <f t="shared" si="51"/>
        <v>9265.5</v>
      </c>
      <c r="F289" s="145">
        <f t="shared" si="52"/>
        <v>12367.58</v>
      </c>
      <c r="G289" s="145">
        <f t="shared" si="53"/>
        <v>945221.28000000177</v>
      </c>
      <c r="J289" s="199">
        <f t="shared" si="60"/>
        <v>52566</v>
      </c>
      <c r="K289" s="167">
        <v>272</v>
      </c>
      <c r="L289" s="174">
        <f t="shared" si="61"/>
        <v>1346769.9202447659</v>
      </c>
      <c r="M289" s="200">
        <f t="shared" si="54"/>
        <v>4377</v>
      </c>
      <c r="N289" s="200">
        <f t="shared" si="55"/>
        <v>13073.51</v>
      </c>
      <c r="O289" s="200">
        <f t="shared" si="56"/>
        <v>17450.509999999998</v>
      </c>
      <c r="P289" s="200">
        <f t="shared" si="57"/>
        <v>1333696.4102447659</v>
      </c>
    </row>
    <row r="290" spans="1:16" x14ac:dyDescent="0.25">
      <c r="A290" s="143">
        <f t="shared" si="59"/>
        <v>52597</v>
      </c>
      <c r="B290" s="144">
        <v>273</v>
      </c>
      <c r="C290" s="131">
        <f t="shared" si="58"/>
        <v>945221.28000000177</v>
      </c>
      <c r="D290" s="145">
        <f t="shared" si="50"/>
        <v>3071.97</v>
      </c>
      <c r="E290" s="145">
        <f t="shared" si="51"/>
        <v>9295.61</v>
      </c>
      <c r="F290" s="145">
        <f t="shared" si="52"/>
        <v>12367.58</v>
      </c>
      <c r="G290" s="145">
        <f t="shared" si="53"/>
        <v>935925.67000000179</v>
      </c>
      <c r="J290" s="199">
        <f t="shared" si="60"/>
        <v>52597</v>
      </c>
      <c r="K290" s="167">
        <v>273</v>
      </c>
      <c r="L290" s="174">
        <f t="shared" si="61"/>
        <v>1333696.4102447659</v>
      </c>
      <c r="M290" s="200">
        <f t="shared" si="54"/>
        <v>4334.51</v>
      </c>
      <c r="N290" s="200">
        <f t="shared" si="55"/>
        <v>13116</v>
      </c>
      <c r="O290" s="200">
        <f t="shared" si="56"/>
        <v>17450.509999999998</v>
      </c>
      <c r="P290" s="200">
        <f t="shared" si="57"/>
        <v>1320580.4102447659</v>
      </c>
    </row>
    <row r="291" spans="1:16" x14ac:dyDescent="0.25">
      <c r="A291" s="143">
        <f t="shared" si="59"/>
        <v>52628</v>
      </c>
      <c r="B291" s="144">
        <v>274</v>
      </c>
      <c r="C291" s="131">
        <f t="shared" si="58"/>
        <v>935925.67000000179</v>
      </c>
      <c r="D291" s="145">
        <f t="shared" si="50"/>
        <v>3041.76</v>
      </c>
      <c r="E291" s="145">
        <f t="shared" si="51"/>
        <v>9325.82</v>
      </c>
      <c r="F291" s="145">
        <f t="shared" si="52"/>
        <v>12367.58</v>
      </c>
      <c r="G291" s="145">
        <f t="shared" si="53"/>
        <v>926599.85000000184</v>
      </c>
      <c r="J291" s="199">
        <f t="shared" si="60"/>
        <v>52628</v>
      </c>
      <c r="K291" s="167">
        <v>274</v>
      </c>
      <c r="L291" s="174">
        <f t="shared" si="61"/>
        <v>1320580.4102447659</v>
      </c>
      <c r="M291" s="200">
        <f t="shared" si="54"/>
        <v>4291.8900000000003</v>
      </c>
      <c r="N291" s="200">
        <f t="shared" si="55"/>
        <v>13158.62</v>
      </c>
      <c r="O291" s="200">
        <f t="shared" si="56"/>
        <v>17450.509999999998</v>
      </c>
      <c r="P291" s="200">
        <f t="shared" si="57"/>
        <v>1307421.7902447658</v>
      </c>
    </row>
    <row r="292" spans="1:16" x14ac:dyDescent="0.25">
      <c r="A292" s="143">
        <f t="shared" si="59"/>
        <v>52657</v>
      </c>
      <c r="B292" s="144">
        <v>275</v>
      </c>
      <c r="C292" s="131">
        <f t="shared" si="58"/>
        <v>926599.85000000184</v>
      </c>
      <c r="D292" s="145">
        <f t="shared" si="50"/>
        <v>3011.45</v>
      </c>
      <c r="E292" s="145">
        <f t="shared" si="51"/>
        <v>9356.1299999999992</v>
      </c>
      <c r="F292" s="145">
        <f t="shared" si="52"/>
        <v>12367.58</v>
      </c>
      <c r="G292" s="145">
        <f t="shared" si="53"/>
        <v>917243.72000000183</v>
      </c>
      <c r="J292" s="199">
        <f t="shared" si="60"/>
        <v>52657</v>
      </c>
      <c r="K292" s="167">
        <v>275</v>
      </c>
      <c r="L292" s="174">
        <f t="shared" si="61"/>
        <v>1307421.7902447658</v>
      </c>
      <c r="M292" s="200">
        <f t="shared" si="54"/>
        <v>4249.12</v>
      </c>
      <c r="N292" s="200">
        <f t="shared" si="55"/>
        <v>13201.39</v>
      </c>
      <c r="O292" s="200">
        <f t="shared" si="56"/>
        <v>17450.509999999998</v>
      </c>
      <c r="P292" s="200">
        <f t="shared" si="57"/>
        <v>1294220.4002447659</v>
      </c>
    </row>
    <row r="293" spans="1:16" x14ac:dyDescent="0.25">
      <c r="A293" s="143">
        <f t="shared" si="59"/>
        <v>52688</v>
      </c>
      <c r="B293" s="144">
        <v>276</v>
      </c>
      <c r="C293" s="131">
        <f t="shared" si="58"/>
        <v>917243.72000000183</v>
      </c>
      <c r="D293" s="145">
        <f t="shared" si="50"/>
        <v>2981.04</v>
      </c>
      <c r="E293" s="145">
        <f t="shared" si="51"/>
        <v>9386.5400000000009</v>
      </c>
      <c r="F293" s="145">
        <f t="shared" si="52"/>
        <v>12367.58</v>
      </c>
      <c r="G293" s="145">
        <f t="shared" si="53"/>
        <v>907857.1800000018</v>
      </c>
      <c r="J293" s="199">
        <f t="shared" si="60"/>
        <v>52688</v>
      </c>
      <c r="K293" s="167">
        <v>276</v>
      </c>
      <c r="L293" s="174">
        <f t="shared" si="61"/>
        <v>1294220.4002447659</v>
      </c>
      <c r="M293" s="200">
        <f t="shared" si="54"/>
        <v>4206.22</v>
      </c>
      <c r="N293" s="200">
        <f t="shared" si="55"/>
        <v>13244.29</v>
      </c>
      <c r="O293" s="200">
        <f t="shared" si="56"/>
        <v>17450.509999999998</v>
      </c>
      <c r="P293" s="200">
        <f t="shared" si="57"/>
        <v>1280976.1102447659</v>
      </c>
    </row>
    <row r="294" spans="1:16" x14ac:dyDescent="0.25">
      <c r="A294" s="143">
        <f t="shared" si="59"/>
        <v>52718</v>
      </c>
      <c r="B294" s="144">
        <v>277</v>
      </c>
      <c r="C294" s="131">
        <f t="shared" si="58"/>
        <v>907857.1800000018</v>
      </c>
      <c r="D294" s="145">
        <f t="shared" si="50"/>
        <v>2950.54</v>
      </c>
      <c r="E294" s="145">
        <f t="shared" si="51"/>
        <v>9417.0400000000009</v>
      </c>
      <c r="F294" s="145">
        <f t="shared" si="52"/>
        <v>12367.58</v>
      </c>
      <c r="G294" s="145">
        <f t="shared" si="53"/>
        <v>898440.14000000176</v>
      </c>
      <c r="J294" s="199">
        <f t="shared" si="60"/>
        <v>52718</v>
      </c>
      <c r="K294" s="167">
        <v>277</v>
      </c>
      <c r="L294" s="174">
        <f t="shared" si="61"/>
        <v>1280976.1102447659</v>
      </c>
      <c r="M294" s="200">
        <f t="shared" si="54"/>
        <v>4163.17</v>
      </c>
      <c r="N294" s="200">
        <f t="shared" si="55"/>
        <v>13287.34</v>
      </c>
      <c r="O294" s="200">
        <f t="shared" si="56"/>
        <v>17450.509999999998</v>
      </c>
      <c r="P294" s="200">
        <f t="shared" si="57"/>
        <v>1267688.7702447658</v>
      </c>
    </row>
    <row r="295" spans="1:16" x14ac:dyDescent="0.25">
      <c r="A295" s="143">
        <f t="shared" si="59"/>
        <v>52749</v>
      </c>
      <c r="B295" s="144">
        <v>278</v>
      </c>
      <c r="C295" s="131">
        <f t="shared" si="58"/>
        <v>898440.14000000176</v>
      </c>
      <c r="D295" s="145">
        <f t="shared" si="50"/>
        <v>2919.93</v>
      </c>
      <c r="E295" s="145">
        <f t="shared" si="51"/>
        <v>9447.65</v>
      </c>
      <c r="F295" s="145">
        <f t="shared" si="52"/>
        <v>12367.58</v>
      </c>
      <c r="G295" s="145">
        <f t="shared" si="53"/>
        <v>888992.49000000174</v>
      </c>
      <c r="J295" s="199">
        <f t="shared" si="60"/>
        <v>52749</v>
      </c>
      <c r="K295" s="167">
        <v>278</v>
      </c>
      <c r="L295" s="174">
        <f t="shared" si="61"/>
        <v>1267688.7702447658</v>
      </c>
      <c r="M295" s="200">
        <f t="shared" si="54"/>
        <v>4119.99</v>
      </c>
      <c r="N295" s="200">
        <f t="shared" si="55"/>
        <v>13330.52</v>
      </c>
      <c r="O295" s="200">
        <f t="shared" si="56"/>
        <v>17450.509999999998</v>
      </c>
      <c r="P295" s="200">
        <f t="shared" si="57"/>
        <v>1254358.2502447658</v>
      </c>
    </row>
    <row r="296" spans="1:16" x14ac:dyDescent="0.25">
      <c r="A296" s="143">
        <f t="shared" si="59"/>
        <v>52779</v>
      </c>
      <c r="B296" s="144">
        <v>279</v>
      </c>
      <c r="C296" s="131">
        <f t="shared" si="58"/>
        <v>888992.49000000174</v>
      </c>
      <c r="D296" s="145">
        <f t="shared" si="50"/>
        <v>2889.23</v>
      </c>
      <c r="E296" s="145">
        <f t="shared" si="51"/>
        <v>9478.35</v>
      </c>
      <c r="F296" s="145">
        <f t="shared" si="52"/>
        <v>12367.58</v>
      </c>
      <c r="G296" s="145">
        <f t="shared" si="53"/>
        <v>879514.14000000176</v>
      </c>
      <c r="J296" s="199">
        <f t="shared" si="60"/>
        <v>52779</v>
      </c>
      <c r="K296" s="167">
        <v>279</v>
      </c>
      <c r="L296" s="174">
        <f t="shared" si="61"/>
        <v>1254358.2502447658</v>
      </c>
      <c r="M296" s="200">
        <f t="shared" si="54"/>
        <v>4076.66</v>
      </c>
      <c r="N296" s="200">
        <f t="shared" si="55"/>
        <v>13373.85</v>
      </c>
      <c r="O296" s="200">
        <f t="shared" si="56"/>
        <v>17450.509999999998</v>
      </c>
      <c r="P296" s="200">
        <f t="shared" si="57"/>
        <v>1240984.4002447657</v>
      </c>
    </row>
    <row r="297" spans="1:16" x14ac:dyDescent="0.25">
      <c r="A297" s="143">
        <f t="shared" si="59"/>
        <v>52810</v>
      </c>
      <c r="B297" s="144">
        <v>280</v>
      </c>
      <c r="C297" s="131">
        <f t="shared" si="58"/>
        <v>879514.14000000176</v>
      </c>
      <c r="D297" s="145">
        <f t="shared" si="50"/>
        <v>2858.42</v>
      </c>
      <c r="E297" s="145">
        <f t="shared" si="51"/>
        <v>9509.16</v>
      </c>
      <c r="F297" s="145">
        <f t="shared" si="52"/>
        <v>12367.58</v>
      </c>
      <c r="G297" s="145">
        <f t="shared" si="53"/>
        <v>870004.98000000173</v>
      </c>
      <c r="J297" s="199">
        <f t="shared" si="60"/>
        <v>52810</v>
      </c>
      <c r="K297" s="167">
        <v>280</v>
      </c>
      <c r="L297" s="174">
        <f t="shared" si="61"/>
        <v>1240984.4002447657</v>
      </c>
      <c r="M297" s="200">
        <f t="shared" si="54"/>
        <v>4033.2</v>
      </c>
      <c r="N297" s="200">
        <f t="shared" si="55"/>
        <v>13417.31</v>
      </c>
      <c r="O297" s="200">
        <f t="shared" si="56"/>
        <v>17450.509999999998</v>
      </c>
      <c r="P297" s="200">
        <f t="shared" si="57"/>
        <v>1227567.0902447656</v>
      </c>
    </row>
    <row r="298" spans="1:16" x14ac:dyDescent="0.25">
      <c r="A298" s="143">
        <f t="shared" si="59"/>
        <v>52841</v>
      </c>
      <c r="B298" s="144">
        <v>281</v>
      </c>
      <c r="C298" s="131">
        <f t="shared" si="58"/>
        <v>870004.98000000173</v>
      </c>
      <c r="D298" s="145">
        <f t="shared" si="50"/>
        <v>2827.52</v>
      </c>
      <c r="E298" s="145">
        <f t="shared" si="51"/>
        <v>9540.06</v>
      </c>
      <c r="F298" s="145">
        <f t="shared" si="52"/>
        <v>12367.58</v>
      </c>
      <c r="G298" s="145">
        <f t="shared" si="53"/>
        <v>860464.92000000167</v>
      </c>
      <c r="J298" s="199">
        <f t="shared" si="60"/>
        <v>52841</v>
      </c>
      <c r="K298" s="167">
        <v>281</v>
      </c>
      <c r="L298" s="174">
        <f t="shared" si="61"/>
        <v>1227567.0902447656</v>
      </c>
      <c r="M298" s="200">
        <f t="shared" si="54"/>
        <v>3989.59</v>
      </c>
      <c r="N298" s="200">
        <f t="shared" si="55"/>
        <v>13460.92</v>
      </c>
      <c r="O298" s="200">
        <f t="shared" si="56"/>
        <v>17450.509999999998</v>
      </c>
      <c r="P298" s="200">
        <f t="shared" si="57"/>
        <v>1214106.1702447657</v>
      </c>
    </row>
    <row r="299" spans="1:16" x14ac:dyDescent="0.25">
      <c r="A299" s="143">
        <f t="shared" si="59"/>
        <v>52871</v>
      </c>
      <c r="B299" s="144">
        <v>282</v>
      </c>
      <c r="C299" s="131">
        <f t="shared" si="58"/>
        <v>860464.92000000167</v>
      </c>
      <c r="D299" s="145">
        <f t="shared" si="50"/>
        <v>2796.51</v>
      </c>
      <c r="E299" s="145">
        <f t="shared" si="51"/>
        <v>9571.07</v>
      </c>
      <c r="F299" s="145">
        <f t="shared" si="52"/>
        <v>12367.58</v>
      </c>
      <c r="G299" s="145">
        <f t="shared" si="53"/>
        <v>850893.85000000172</v>
      </c>
      <c r="J299" s="199">
        <f t="shared" si="60"/>
        <v>52871</v>
      </c>
      <c r="K299" s="167">
        <v>282</v>
      </c>
      <c r="L299" s="174">
        <f t="shared" si="61"/>
        <v>1214106.1702447657</v>
      </c>
      <c r="M299" s="200">
        <f t="shared" si="54"/>
        <v>3945.84</v>
      </c>
      <c r="N299" s="200">
        <f t="shared" si="55"/>
        <v>13504.67</v>
      </c>
      <c r="O299" s="200">
        <f t="shared" si="56"/>
        <v>17450.509999999998</v>
      </c>
      <c r="P299" s="200">
        <f t="shared" si="57"/>
        <v>1200601.5002447658</v>
      </c>
    </row>
    <row r="300" spans="1:16" x14ac:dyDescent="0.25">
      <c r="A300" s="143">
        <f t="shared" si="59"/>
        <v>52902</v>
      </c>
      <c r="B300" s="144">
        <v>283</v>
      </c>
      <c r="C300" s="131">
        <f t="shared" si="58"/>
        <v>850893.85000000172</v>
      </c>
      <c r="D300" s="145">
        <f t="shared" si="50"/>
        <v>2765.41</v>
      </c>
      <c r="E300" s="145">
        <f t="shared" si="51"/>
        <v>9602.17</v>
      </c>
      <c r="F300" s="145">
        <f t="shared" si="52"/>
        <v>12367.58</v>
      </c>
      <c r="G300" s="145">
        <f t="shared" si="53"/>
        <v>841291.68000000168</v>
      </c>
      <c r="J300" s="199">
        <f t="shared" si="60"/>
        <v>52902</v>
      </c>
      <c r="K300" s="167">
        <v>283</v>
      </c>
      <c r="L300" s="174">
        <f t="shared" si="61"/>
        <v>1200601.5002447658</v>
      </c>
      <c r="M300" s="200">
        <f t="shared" si="54"/>
        <v>3901.95</v>
      </c>
      <c r="N300" s="200">
        <f t="shared" si="55"/>
        <v>13548.56</v>
      </c>
      <c r="O300" s="200">
        <f t="shared" si="56"/>
        <v>17450.509999999998</v>
      </c>
      <c r="P300" s="200">
        <f t="shared" si="57"/>
        <v>1187052.9402447657</v>
      </c>
    </row>
    <row r="301" spans="1:16" x14ac:dyDescent="0.25">
      <c r="A301" s="143">
        <f t="shared" si="59"/>
        <v>52932</v>
      </c>
      <c r="B301" s="144">
        <v>284</v>
      </c>
      <c r="C301" s="131">
        <f t="shared" si="58"/>
        <v>841291.68000000168</v>
      </c>
      <c r="D301" s="145">
        <f t="shared" si="50"/>
        <v>2734.2</v>
      </c>
      <c r="E301" s="145">
        <f t="shared" si="51"/>
        <v>9633.3799999999992</v>
      </c>
      <c r="F301" s="145">
        <f t="shared" si="52"/>
        <v>12367.58</v>
      </c>
      <c r="G301" s="145">
        <f t="shared" si="53"/>
        <v>831658.30000000168</v>
      </c>
      <c r="J301" s="199">
        <f t="shared" si="60"/>
        <v>52932</v>
      </c>
      <c r="K301" s="167">
        <v>284</v>
      </c>
      <c r="L301" s="174">
        <f t="shared" si="61"/>
        <v>1187052.9402447657</v>
      </c>
      <c r="M301" s="200">
        <f t="shared" si="54"/>
        <v>3857.92</v>
      </c>
      <c r="N301" s="200">
        <f t="shared" si="55"/>
        <v>13592.59</v>
      </c>
      <c r="O301" s="200">
        <f t="shared" si="56"/>
        <v>17450.509999999998</v>
      </c>
      <c r="P301" s="200">
        <f t="shared" si="57"/>
        <v>1173460.3502447656</v>
      </c>
    </row>
    <row r="302" spans="1:16" x14ac:dyDescent="0.25">
      <c r="A302" s="143">
        <f t="shared" si="59"/>
        <v>52963</v>
      </c>
      <c r="B302" s="144">
        <v>285</v>
      </c>
      <c r="C302" s="131">
        <f t="shared" si="58"/>
        <v>831658.30000000168</v>
      </c>
      <c r="D302" s="145">
        <f t="shared" si="50"/>
        <v>2702.89</v>
      </c>
      <c r="E302" s="145">
        <f t="shared" si="51"/>
        <v>9664.69</v>
      </c>
      <c r="F302" s="145">
        <f t="shared" si="52"/>
        <v>12367.58</v>
      </c>
      <c r="G302" s="145">
        <f t="shared" si="53"/>
        <v>821993.61000000173</v>
      </c>
      <c r="J302" s="199">
        <f t="shared" si="60"/>
        <v>52963</v>
      </c>
      <c r="K302" s="167">
        <v>285</v>
      </c>
      <c r="L302" s="174">
        <f t="shared" si="61"/>
        <v>1173460.3502447656</v>
      </c>
      <c r="M302" s="200">
        <f t="shared" si="54"/>
        <v>3813.75</v>
      </c>
      <c r="N302" s="200">
        <f t="shared" si="55"/>
        <v>13636.76</v>
      </c>
      <c r="O302" s="200">
        <f t="shared" si="56"/>
        <v>17450.509999999998</v>
      </c>
      <c r="P302" s="200">
        <f t="shared" si="57"/>
        <v>1159823.5902447656</v>
      </c>
    </row>
    <row r="303" spans="1:16" x14ac:dyDescent="0.25">
      <c r="A303" s="143">
        <f t="shared" si="59"/>
        <v>52994</v>
      </c>
      <c r="B303" s="144">
        <v>286</v>
      </c>
      <c r="C303" s="131">
        <f t="shared" si="58"/>
        <v>821993.61000000173</v>
      </c>
      <c r="D303" s="145">
        <f t="shared" si="50"/>
        <v>2671.48</v>
      </c>
      <c r="E303" s="145">
        <f t="shared" si="51"/>
        <v>9696.1</v>
      </c>
      <c r="F303" s="145">
        <f t="shared" si="52"/>
        <v>12367.58</v>
      </c>
      <c r="G303" s="145">
        <f t="shared" si="53"/>
        <v>812297.51000000176</v>
      </c>
      <c r="J303" s="199">
        <f t="shared" si="60"/>
        <v>52994</v>
      </c>
      <c r="K303" s="167">
        <v>286</v>
      </c>
      <c r="L303" s="174">
        <f t="shared" si="61"/>
        <v>1159823.5902447656</v>
      </c>
      <c r="M303" s="200">
        <f t="shared" si="54"/>
        <v>3769.43</v>
      </c>
      <c r="N303" s="200">
        <f t="shared" si="55"/>
        <v>13681.08</v>
      </c>
      <c r="O303" s="200">
        <f t="shared" si="56"/>
        <v>17450.509999999998</v>
      </c>
      <c r="P303" s="200">
        <f t="shared" si="57"/>
        <v>1146142.5102447656</v>
      </c>
    </row>
    <row r="304" spans="1:16" x14ac:dyDescent="0.25">
      <c r="A304" s="143">
        <f t="shared" si="59"/>
        <v>53022</v>
      </c>
      <c r="B304" s="144">
        <v>287</v>
      </c>
      <c r="C304" s="131">
        <f t="shared" si="58"/>
        <v>812297.51000000176</v>
      </c>
      <c r="D304" s="145">
        <f t="shared" si="50"/>
        <v>2639.97</v>
      </c>
      <c r="E304" s="145">
        <f t="shared" si="51"/>
        <v>9727.61</v>
      </c>
      <c r="F304" s="145">
        <f t="shared" si="52"/>
        <v>12367.58</v>
      </c>
      <c r="G304" s="145">
        <f t="shared" si="53"/>
        <v>802569.90000000177</v>
      </c>
      <c r="J304" s="199">
        <f t="shared" si="60"/>
        <v>53022</v>
      </c>
      <c r="K304" s="167">
        <v>287</v>
      </c>
      <c r="L304" s="174">
        <f t="shared" si="61"/>
        <v>1146142.5102447656</v>
      </c>
      <c r="M304" s="200">
        <f t="shared" si="54"/>
        <v>3724.96</v>
      </c>
      <c r="N304" s="200">
        <f t="shared" si="55"/>
        <v>13725.55</v>
      </c>
      <c r="O304" s="200">
        <f t="shared" si="56"/>
        <v>17450.509999999998</v>
      </c>
      <c r="P304" s="200">
        <f t="shared" si="57"/>
        <v>1132416.9602447655</v>
      </c>
    </row>
    <row r="305" spans="1:16" x14ac:dyDescent="0.25">
      <c r="A305" s="143">
        <f t="shared" si="59"/>
        <v>53053</v>
      </c>
      <c r="B305" s="144">
        <v>288</v>
      </c>
      <c r="C305" s="131">
        <f t="shared" si="58"/>
        <v>802569.90000000177</v>
      </c>
      <c r="D305" s="145">
        <f t="shared" si="50"/>
        <v>2608.35</v>
      </c>
      <c r="E305" s="145">
        <f t="shared" si="51"/>
        <v>9759.23</v>
      </c>
      <c r="F305" s="145">
        <f t="shared" si="52"/>
        <v>12367.58</v>
      </c>
      <c r="G305" s="145">
        <f t="shared" si="53"/>
        <v>792810.67000000179</v>
      </c>
      <c r="J305" s="199">
        <f t="shared" si="60"/>
        <v>53053</v>
      </c>
      <c r="K305" s="167">
        <v>288</v>
      </c>
      <c r="L305" s="174">
        <f t="shared" si="61"/>
        <v>1132416.9602447655</v>
      </c>
      <c r="M305" s="200">
        <f t="shared" si="54"/>
        <v>3680.35</v>
      </c>
      <c r="N305" s="200">
        <f t="shared" si="55"/>
        <v>13770.16</v>
      </c>
      <c r="O305" s="200">
        <f t="shared" si="56"/>
        <v>17450.509999999998</v>
      </c>
      <c r="P305" s="200">
        <f t="shared" si="57"/>
        <v>1118646.8002447656</v>
      </c>
    </row>
    <row r="306" spans="1:16" x14ac:dyDescent="0.25">
      <c r="A306" s="143">
        <f t="shared" si="59"/>
        <v>53083</v>
      </c>
      <c r="B306" s="144">
        <v>289</v>
      </c>
      <c r="C306" s="131">
        <f t="shared" si="58"/>
        <v>792810.67000000179</v>
      </c>
      <c r="D306" s="145">
        <f t="shared" si="50"/>
        <v>2576.63</v>
      </c>
      <c r="E306" s="145">
        <f t="shared" si="51"/>
        <v>9790.94</v>
      </c>
      <c r="F306" s="145">
        <f t="shared" si="52"/>
        <v>12367.58</v>
      </c>
      <c r="G306" s="145">
        <f t="shared" si="53"/>
        <v>783019.73000000184</v>
      </c>
      <c r="J306" s="199">
        <f t="shared" si="60"/>
        <v>53083</v>
      </c>
      <c r="K306" s="167">
        <v>289</v>
      </c>
      <c r="L306" s="174">
        <f t="shared" si="61"/>
        <v>1118646.8002447656</v>
      </c>
      <c r="M306" s="200">
        <f t="shared" si="54"/>
        <v>3635.6</v>
      </c>
      <c r="N306" s="200">
        <f t="shared" si="55"/>
        <v>13814.91</v>
      </c>
      <c r="O306" s="200">
        <f t="shared" si="56"/>
        <v>17450.509999999998</v>
      </c>
      <c r="P306" s="200">
        <f t="shared" si="57"/>
        <v>1104831.8902447657</v>
      </c>
    </row>
    <row r="307" spans="1:16" x14ac:dyDescent="0.25">
      <c r="A307" s="143">
        <f t="shared" si="59"/>
        <v>53114</v>
      </c>
      <c r="B307" s="144">
        <v>290</v>
      </c>
      <c r="C307" s="131">
        <f t="shared" si="58"/>
        <v>783019.73000000184</v>
      </c>
      <c r="D307" s="145">
        <f t="shared" si="50"/>
        <v>2544.81</v>
      </c>
      <c r="E307" s="145">
        <f t="shared" si="51"/>
        <v>9822.76</v>
      </c>
      <c r="F307" s="145">
        <f t="shared" si="52"/>
        <v>12367.58</v>
      </c>
      <c r="G307" s="145">
        <f t="shared" si="53"/>
        <v>773196.97000000183</v>
      </c>
      <c r="J307" s="199">
        <f t="shared" si="60"/>
        <v>53114</v>
      </c>
      <c r="K307" s="167">
        <v>290</v>
      </c>
      <c r="L307" s="174">
        <f t="shared" si="61"/>
        <v>1104831.8902447657</v>
      </c>
      <c r="M307" s="200">
        <f t="shared" si="54"/>
        <v>3590.7</v>
      </c>
      <c r="N307" s="200">
        <f t="shared" si="55"/>
        <v>13859.81</v>
      </c>
      <c r="O307" s="200">
        <f t="shared" si="56"/>
        <v>17450.509999999998</v>
      </c>
      <c r="P307" s="200">
        <f t="shared" si="57"/>
        <v>1090972.0802447656</v>
      </c>
    </row>
    <row r="308" spans="1:16" x14ac:dyDescent="0.25">
      <c r="A308" s="143">
        <f t="shared" si="59"/>
        <v>53144</v>
      </c>
      <c r="B308" s="144">
        <v>291</v>
      </c>
      <c r="C308" s="131">
        <f t="shared" si="58"/>
        <v>773196.97000000183</v>
      </c>
      <c r="D308" s="145">
        <f t="shared" si="50"/>
        <v>2512.89</v>
      </c>
      <c r="E308" s="145">
        <f t="shared" si="51"/>
        <v>9854.69</v>
      </c>
      <c r="F308" s="145">
        <f t="shared" si="52"/>
        <v>12367.58</v>
      </c>
      <c r="G308" s="145">
        <f t="shared" si="53"/>
        <v>763342.28000000189</v>
      </c>
      <c r="J308" s="199">
        <f t="shared" si="60"/>
        <v>53144</v>
      </c>
      <c r="K308" s="167">
        <v>291</v>
      </c>
      <c r="L308" s="174">
        <f t="shared" si="61"/>
        <v>1090972.0802447656</v>
      </c>
      <c r="M308" s="200">
        <f t="shared" si="54"/>
        <v>3545.66</v>
      </c>
      <c r="N308" s="200">
        <f t="shared" si="55"/>
        <v>13904.85</v>
      </c>
      <c r="O308" s="200">
        <f t="shared" si="56"/>
        <v>17450.509999999998</v>
      </c>
      <c r="P308" s="200">
        <f t="shared" si="57"/>
        <v>1077067.2302447655</v>
      </c>
    </row>
    <row r="309" spans="1:16" x14ac:dyDescent="0.25">
      <c r="A309" s="143">
        <f t="shared" si="59"/>
        <v>53175</v>
      </c>
      <c r="B309" s="144">
        <v>292</v>
      </c>
      <c r="C309" s="131">
        <f t="shared" si="58"/>
        <v>763342.28000000189</v>
      </c>
      <c r="D309" s="145">
        <f t="shared" si="50"/>
        <v>2480.86</v>
      </c>
      <c r="E309" s="145">
        <f t="shared" si="51"/>
        <v>9886.7199999999993</v>
      </c>
      <c r="F309" s="145">
        <f t="shared" si="52"/>
        <v>12367.58</v>
      </c>
      <c r="G309" s="145">
        <f t="shared" si="53"/>
        <v>753455.56000000192</v>
      </c>
      <c r="J309" s="199">
        <f t="shared" si="60"/>
        <v>53175</v>
      </c>
      <c r="K309" s="167">
        <v>292</v>
      </c>
      <c r="L309" s="174">
        <f t="shared" si="61"/>
        <v>1077067.2302447655</v>
      </c>
      <c r="M309" s="200">
        <f t="shared" si="54"/>
        <v>3500.47</v>
      </c>
      <c r="N309" s="200">
        <f t="shared" si="55"/>
        <v>13950.04</v>
      </c>
      <c r="O309" s="200">
        <f t="shared" si="56"/>
        <v>17450.509999999998</v>
      </c>
      <c r="P309" s="200">
        <f t="shared" si="57"/>
        <v>1063117.1902447655</v>
      </c>
    </row>
    <row r="310" spans="1:16" x14ac:dyDescent="0.25">
      <c r="A310" s="143">
        <f t="shared" si="59"/>
        <v>53206</v>
      </c>
      <c r="B310" s="144">
        <v>293</v>
      </c>
      <c r="C310" s="131">
        <f t="shared" si="58"/>
        <v>753455.56000000192</v>
      </c>
      <c r="D310" s="145">
        <f t="shared" si="50"/>
        <v>2448.73</v>
      </c>
      <c r="E310" s="145">
        <f t="shared" si="51"/>
        <v>9918.85</v>
      </c>
      <c r="F310" s="145">
        <f t="shared" si="52"/>
        <v>12367.58</v>
      </c>
      <c r="G310" s="145">
        <f t="shared" si="53"/>
        <v>743536.71000000194</v>
      </c>
      <c r="J310" s="199">
        <f t="shared" si="60"/>
        <v>53206</v>
      </c>
      <c r="K310" s="167">
        <v>293</v>
      </c>
      <c r="L310" s="174">
        <f t="shared" si="61"/>
        <v>1063117.1902447655</v>
      </c>
      <c r="M310" s="200">
        <f t="shared" si="54"/>
        <v>3455.13</v>
      </c>
      <c r="N310" s="200">
        <f t="shared" si="55"/>
        <v>13995.38</v>
      </c>
      <c r="O310" s="200">
        <f t="shared" si="56"/>
        <v>17450.509999999998</v>
      </c>
      <c r="P310" s="200">
        <f t="shared" si="57"/>
        <v>1049121.8102447656</v>
      </c>
    </row>
    <row r="311" spans="1:16" x14ac:dyDescent="0.25">
      <c r="A311" s="143">
        <f t="shared" si="59"/>
        <v>53236</v>
      </c>
      <c r="B311" s="144">
        <v>294</v>
      </c>
      <c r="C311" s="131">
        <f t="shared" si="58"/>
        <v>743536.71000000194</v>
      </c>
      <c r="D311" s="145">
        <f t="shared" si="50"/>
        <v>2416.4899999999998</v>
      </c>
      <c r="E311" s="145">
        <f t="shared" si="51"/>
        <v>9951.08</v>
      </c>
      <c r="F311" s="145">
        <f t="shared" si="52"/>
        <v>12367.58</v>
      </c>
      <c r="G311" s="145">
        <f t="shared" si="53"/>
        <v>733585.63000000198</v>
      </c>
      <c r="J311" s="199">
        <f t="shared" si="60"/>
        <v>53236</v>
      </c>
      <c r="K311" s="167">
        <v>294</v>
      </c>
      <c r="L311" s="174">
        <f t="shared" si="61"/>
        <v>1049121.8102447656</v>
      </c>
      <c r="M311" s="200">
        <f t="shared" si="54"/>
        <v>3409.65</v>
      </c>
      <c r="N311" s="200">
        <f t="shared" si="55"/>
        <v>14040.86</v>
      </c>
      <c r="O311" s="200">
        <f t="shared" si="56"/>
        <v>17450.509999999998</v>
      </c>
      <c r="P311" s="200">
        <f t="shared" si="57"/>
        <v>1035080.9502447656</v>
      </c>
    </row>
    <row r="312" spans="1:16" x14ac:dyDescent="0.25">
      <c r="A312" s="143">
        <f t="shared" si="59"/>
        <v>53267</v>
      </c>
      <c r="B312" s="144">
        <v>295</v>
      </c>
      <c r="C312" s="131">
        <f t="shared" si="58"/>
        <v>733585.63000000198</v>
      </c>
      <c r="D312" s="145">
        <f t="shared" si="50"/>
        <v>2384.15</v>
      </c>
      <c r="E312" s="145">
        <f t="shared" si="51"/>
        <v>9983.42</v>
      </c>
      <c r="F312" s="145">
        <f t="shared" si="52"/>
        <v>12367.58</v>
      </c>
      <c r="G312" s="145">
        <f t="shared" si="53"/>
        <v>723602.21000000194</v>
      </c>
      <c r="J312" s="199">
        <f t="shared" si="60"/>
        <v>53267</v>
      </c>
      <c r="K312" s="167">
        <v>295</v>
      </c>
      <c r="L312" s="174">
        <f t="shared" si="61"/>
        <v>1035080.9502447656</v>
      </c>
      <c r="M312" s="200">
        <f t="shared" si="54"/>
        <v>3364.01</v>
      </c>
      <c r="N312" s="200">
        <f t="shared" si="55"/>
        <v>14086.5</v>
      </c>
      <c r="O312" s="200">
        <f t="shared" si="56"/>
        <v>17450.509999999998</v>
      </c>
      <c r="P312" s="200">
        <f t="shared" si="57"/>
        <v>1020994.4502447656</v>
      </c>
    </row>
    <row r="313" spans="1:16" x14ac:dyDescent="0.25">
      <c r="A313" s="143">
        <f t="shared" si="59"/>
        <v>53297</v>
      </c>
      <c r="B313" s="144">
        <v>296</v>
      </c>
      <c r="C313" s="131">
        <f t="shared" si="58"/>
        <v>723602.21000000194</v>
      </c>
      <c r="D313" s="145">
        <f t="shared" si="50"/>
        <v>2351.71</v>
      </c>
      <c r="E313" s="145">
        <f t="shared" si="51"/>
        <v>10015.870000000001</v>
      </c>
      <c r="F313" s="145">
        <f t="shared" si="52"/>
        <v>12367.58</v>
      </c>
      <c r="G313" s="145">
        <f t="shared" si="53"/>
        <v>713586.34000000195</v>
      </c>
      <c r="J313" s="199">
        <f t="shared" si="60"/>
        <v>53297</v>
      </c>
      <c r="K313" s="167">
        <v>296</v>
      </c>
      <c r="L313" s="174">
        <f t="shared" si="61"/>
        <v>1020994.4502447656</v>
      </c>
      <c r="M313" s="200">
        <f t="shared" si="54"/>
        <v>3318.23</v>
      </c>
      <c r="N313" s="200">
        <f t="shared" si="55"/>
        <v>14132.28</v>
      </c>
      <c r="O313" s="200">
        <f t="shared" si="56"/>
        <v>17450.509999999998</v>
      </c>
      <c r="P313" s="200">
        <f t="shared" si="57"/>
        <v>1006862.1702447656</v>
      </c>
    </row>
    <row r="314" spans="1:16" x14ac:dyDescent="0.25">
      <c r="A314" s="143">
        <f t="shared" si="59"/>
        <v>53328</v>
      </c>
      <c r="B314" s="144">
        <v>297</v>
      </c>
      <c r="C314" s="131">
        <f t="shared" si="58"/>
        <v>713586.34000000195</v>
      </c>
      <c r="D314" s="145">
        <f t="shared" si="50"/>
        <v>2319.16</v>
      </c>
      <c r="E314" s="145">
        <f t="shared" si="51"/>
        <v>10048.42</v>
      </c>
      <c r="F314" s="145">
        <f t="shared" si="52"/>
        <v>12367.58</v>
      </c>
      <c r="G314" s="145">
        <f t="shared" si="53"/>
        <v>703537.9200000019</v>
      </c>
      <c r="J314" s="199">
        <f t="shared" si="60"/>
        <v>53328</v>
      </c>
      <c r="K314" s="167">
        <v>297</v>
      </c>
      <c r="L314" s="174">
        <f t="shared" si="61"/>
        <v>1006862.1702447656</v>
      </c>
      <c r="M314" s="200">
        <f t="shared" si="54"/>
        <v>3272.3</v>
      </c>
      <c r="N314" s="200">
        <f t="shared" si="55"/>
        <v>14178.21</v>
      </c>
      <c r="O314" s="200">
        <f t="shared" si="56"/>
        <v>17450.509999999998</v>
      </c>
      <c r="P314" s="200">
        <f t="shared" si="57"/>
        <v>992683.96024476562</v>
      </c>
    </row>
    <row r="315" spans="1:16" x14ac:dyDescent="0.25">
      <c r="A315" s="143">
        <f t="shared" si="59"/>
        <v>53359</v>
      </c>
      <c r="B315" s="144">
        <v>298</v>
      </c>
      <c r="C315" s="131">
        <f t="shared" si="58"/>
        <v>703537.9200000019</v>
      </c>
      <c r="D315" s="145">
        <f t="shared" si="50"/>
        <v>2286.5</v>
      </c>
      <c r="E315" s="145">
        <f t="shared" si="51"/>
        <v>10081.08</v>
      </c>
      <c r="F315" s="145">
        <f t="shared" si="52"/>
        <v>12367.58</v>
      </c>
      <c r="G315" s="145">
        <f t="shared" si="53"/>
        <v>693456.84000000195</v>
      </c>
      <c r="J315" s="199">
        <f t="shared" si="60"/>
        <v>53359</v>
      </c>
      <c r="K315" s="167">
        <v>298</v>
      </c>
      <c r="L315" s="174">
        <f t="shared" si="61"/>
        <v>992683.96024476562</v>
      </c>
      <c r="M315" s="200">
        <f t="shared" si="54"/>
        <v>3226.22</v>
      </c>
      <c r="N315" s="200">
        <f t="shared" si="55"/>
        <v>14224.29</v>
      </c>
      <c r="O315" s="200">
        <f t="shared" si="56"/>
        <v>17450.509999999998</v>
      </c>
      <c r="P315" s="200">
        <f t="shared" si="57"/>
        <v>978459.67024476558</v>
      </c>
    </row>
    <row r="316" spans="1:16" x14ac:dyDescent="0.25">
      <c r="A316" s="143">
        <f t="shared" si="59"/>
        <v>53387</v>
      </c>
      <c r="B316" s="144">
        <v>299</v>
      </c>
      <c r="C316" s="131">
        <f t="shared" si="58"/>
        <v>693456.84000000195</v>
      </c>
      <c r="D316" s="145">
        <f t="shared" si="50"/>
        <v>2253.73</v>
      </c>
      <c r="E316" s="145">
        <f t="shared" si="51"/>
        <v>10113.84</v>
      </c>
      <c r="F316" s="145">
        <f t="shared" si="52"/>
        <v>12367.58</v>
      </c>
      <c r="G316" s="145">
        <f t="shared" si="53"/>
        <v>683343.00000000198</v>
      </c>
      <c r="J316" s="199">
        <f t="shared" si="60"/>
        <v>53387</v>
      </c>
      <c r="K316" s="167">
        <v>299</v>
      </c>
      <c r="L316" s="174">
        <f t="shared" si="61"/>
        <v>978459.67024476558</v>
      </c>
      <c r="M316" s="200">
        <f t="shared" si="54"/>
        <v>3179.99</v>
      </c>
      <c r="N316" s="200">
        <f t="shared" si="55"/>
        <v>14270.52</v>
      </c>
      <c r="O316" s="200">
        <f t="shared" si="56"/>
        <v>17450.509999999998</v>
      </c>
      <c r="P316" s="200">
        <f t="shared" si="57"/>
        <v>964189.15024476557</v>
      </c>
    </row>
    <row r="317" spans="1:16" x14ac:dyDescent="0.25">
      <c r="A317" s="143">
        <f t="shared" si="59"/>
        <v>53418</v>
      </c>
      <c r="B317" s="144">
        <v>300</v>
      </c>
      <c r="C317" s="131">
        <f t="shared" si="58"/>
        <v>683343.00000000198</v>
      </c>
      <c r="D317" s="145">
        <f t="shared" si="50"/>
        <v>2220.86</v>
      </c>
      <c r="E317" s="145">
        <f t="shared" si="51"/>
        <v>10146.709999999999</v>
      </c>
      <c r="F317" s="145">
        <f t="shared" si="52"/>
        <v>12367.58</v>
      </c>
      <c r="G317" s="145">
        <f t="shared" si="53"/>
        <v>673196.29000000202</v>
      </c>
      <c r="J317" s="199">
        <f t="shared" si="60"/>
        <v>53418</v>
      </c>
      <c r="K317" s="167">
        <v>300</v>
      </c>
      <c r="L317" s="174">
        <f t="shared" si="61"/>
        <v>964189.15024476557</v>
      </c>
      <c r="M317" s="200">
        <f t="shared" si="54"/>
        <v>3133.61</v>
      </c>
      <c r="N317" s="200">
        <f t="shared" si="55"/>
        <v>14316.9</v>
      </c>
      <c r="O317" s="200">
        <f t="shared" si="56"/>
        <v>17450.509999999998</v>
      </c>
      <c r="P317" s="200">
        <f t="shared" si="57"/>
        <v>949872.25024476554</v>
      </c>
    </row>
    <row r="318" spans="1:16" x14ac:dyDescent="0.25">
      <c r="A318" s="143">
        <f t="shared" si="59"/>
        <v>53448</v>
      </c>
      <c r="B318" s="144">
        <v>301</v>
      </c>
      <c r="C318" s="131">
        <f t="shared" si="58"/>
        <v>673196.29000000202</v>
      </c>
      <c r="D318" s="145">
        <f t="shared" si="50"/>
        <v>2187.89</v>
      </c>
      <c r="E318" s="145">
        <f t="shared" si="51"/>
        <v>10179.69</v>
      </c>
      <c r="F318" s="145">
        <f t="shared" si="52"/>
        <v>12367.58</v>
      </c>
      <c r="G318" s="145">
        <f t="shared" si="53"/>
        <v>663016.60000000207</v>
      </c>
      <c r="J318" s="199">
        <f t="shared" si="60"/>
        <v>53448</v>
      </c>
      <c r="K318" s="167">
        <v>301</v>
      </c>
      <c r="L318" s="174">
        <f t="shared" si="61"/>
        <v>949872.25024476554</v>
      </c>
      <c r="M318" s="200">
        <f t="shared" si="54"/>
        <v>3087.08</v>
      </c>
      <c r="N318" s="200">
        <f t="shared" si="55"/>
        <v>14363.43</v>
      </c>
      <c r="O318" s="200">
        <f t="shared" si="56"/>
        <v>17450.509999999998</v>
      </c>
      <c r="P318" s="200">
        <f t="shared" si="57"/>
        <v>935508.82024476549</v>
      </c>
    </row>
    <row r="319" spans="1:16" x14ac:dyDescent="0.25">
      <c r="A319" s="143">
        <f t="shared" si="59"/>
        <v>53479</v>
      </c>
      <c r="B319" s="144">
        <v>302</v>
      </c>
      <c r="C319" s="131">
        <f t="shared" si="58"/>
        <v>663016.60000000207</v>
      </c>
      <c r="D319" s="145">
        <f t="shared" si="50"/>
        <v>2154.8000000000002</v>
      </c>
      <c r="E319" s="145">
        <f t="shared" si="51"/>
        <v>10212.77</v>
      </c>
      <c r="F319" s="145">
        <f t="shared" si="52"/>
        <v>12367.58</v>
      </c>
      <c r="G319" s="145">
        <f t="shared" si="53"/>
        <v>652803.83000000205</v>
      </c>
      <c r="J319" s="199">
        <f t="shared" si="60"/>
        <v>53479</v>
      </c>
      <c r="K319" s="167">
        <v>302</v>
      </c>
      <c r="L319" s="174">
        <f t="shared" si="61"/>
        <v>935508.82024476549</v>
      </c>
      <c r="M319" s="200">
        <f t="shared" si="54"/>
        <v>3040.4</v>
      </c>
      <c r="N319" s="200">
        <f t="shared" si="55"/>
        <v>14410.11</v>
      </c>
      <c r="O319" s="200">
        <f t="shared" si="56"/>
        <v>17450.509999999998</v>
      </c>
      <c r="P319" s="200">
        <f t="shared" si="57"/>
        <v>921098.71024476551</v>
      </c>
    </row>
    <row r="320" spans="1:16" x14ac:dyDescent="0.25">
      <c r="A320" s="143">
        <f t="shared" si="59"/>
        <v>53509</v>
      </c>
      <c r="B320" s="144">
        <v>303</v>
      </c>
      <c r="C320" s="131">
        <f t="shared" si="58"/>
        <v>652803.83000000205</v>
      </c>
      <c r="D320" s="145">
        <f t="shared" si="50"/>
        <v>2121.61</v>
      </c>
      <c r="E320" s="145">
        <f t="shared" si="51"/>
        <v>10245.969999999999</v>
      </c>
      <c r="F320" s="145">
        <f t="shared" si="52"/>
        <v>12367.58</v>
      </c>
      <c r="G320" s="145">
        <f t="shared" si="53"/>
        <v>642557.86000000208</v>
      </c>
      <c r="J320" s="199">
        <f t="shared" si="60"/>
        <v>53509</v>
      </c>
      <c r="K320" s="167">
        <v>303</v>
      </c>
      <c r="L320" s="174">
        <f t="shared" si="61"/>
        <v>921098.71024476551</v>
      </c>
      <c r="M320" s="200">
        <f t="shared" si="54"/>
        <v>2993.57</v>
      </c>
      <c r="N320" s="200">
        <f t="shared" si="55"/>
        <v>14456.94</v>
      </c>
      <c r="O320" s="200">
        <f t="shared" si="56"/>
        <v>17450.509999999998</v>
      </c>
      <c r="P320" s="200">
        <f t="shared" si="57"/>
        <v>906641.77024476556</v>
      </c>
    </row>
    <row r="321" spans="1:16" x14ac:dyDescent="0.25">
      <c r="A321" s="143">
        <f t="shared" si="59"/>
        <v>53540</v>
      </c>
      <c r="B321" s="144">
        <v>304</v>
      </c>
      <c r="C321" s="131">
        <f t="shared" si="58"/>
        <v>642557.86000000208</v>
      </c>
      <c r="D321" s="145">
        <f t="shared" si="50"/>
        <v>2088.31</v>
      </c>
      <c r="E321" s="145">
        <f t="shared" si="51"/>
        <v>10279.26</v>
      </c>
      <c r="F321" s="145">
        <f t="shared" si="52"/>
        <v>12367.58</v>
      </c>
      <c r="G321" s="145">
        <f t="shared" si="53"/>
        <v>632278.60000000207</v>
      </c>
      <c r="J321" s="199">
        <f t="shared" si="60"/>
        <v>53540</v>
      </c>
      <c r="K321" s="167">
        <v>304</v>
      </c>
      <c r="L321" s="174">
        <f t="shared" si="61"/>
        <v>906641.77024476556</v>
      </c>
      <c r="M321" s="200">
        <f t="shared" si="54"/>
        <v>2946.59</v>
      </c>
      <c r="N321" s="200">
        <f t="shared" si="55"/>
        <v>14503.92</v>
      </c>
      <c r="O321" s="200">
        <f t="shared" si="56"/>
        <v>17450.509999999998</v>
      </c>
      <c r="P321" s="200">
        <f t="shared" si="57"/>
        <v>892137.85024476552</v>
      </c>
    </row>
    <row r="322" spans="1:16" x14ac:dyDescent="0.25">
      <c r="A322" s="143">
        <f t="shared" si="59"/>
        <v>53571</v>
      </c>
      <c r="B322" s="144">
        <v>305</v>
      </c>
      <c r="C322" s="131">
        <f t="shared" si="58"/>
        <v>632278.60000000207</v>
      </c>
      <c r="D322" s="145">
        <f t="shared" si="50"/>
        <v>2054.91</v>
      </c>
      <c r="E322" s="145">
        <f t="shared" si="51"/>
        <v>10312.67</v>
      </c>
      <c r="F322" s="145">
        <f t="shared" si="52"/>
        <v>12367.58</v>
      </c>
      <c r="G322" s="145">
        <f t="shared" si="53"/>
        <v>621965.93000000203</v>
      </c>
      <c r="J322" s="199">
        <f t="shared" si="60"/>
        <v>53571</v>
      </c>
      <c r="K322" s="167">
        <v>305</v>
      </c>
      <c r="L322" s="174">
        <f t="shared" si="61"/>
        <v>892137.85024476552</v>
      </c>
      <c r="M322" s="200">
        <f t="shared" si="54"/>
        <v>2899.45</v>
      </c>
      <c r="N322" s="200">
        <f t="shared" si="55"/>
        <v>14551.06</v>
      </c>
      <c r="O322" s="200">
        <f t="shared" si="56"/>
        <v>17450.509999999998</v>
      </c>
      <c r="P322" s="200">
        <f t="shared" si="57"/>
        <v>877586.79024476546</v>
      </c>
    </row>
    <row r="323" spans="1:16" x14ac:dyDescent="0.25">
      <c r="A323" s="143">
        <f t="shared" si="59"/>
        <v>53601</v>
      </c>
      <c r="B323" s="144">
        <v>306</v>
      </c>
      <c r="C323" s="131">
        <f t="shared" si="58"/>
        <v>621965.93000000203</v>
      </c>
      <c r="D323" s="145">
        <f t="shared" si="50"/>
        <v>2021.39</v>
      </c>
      <c r="E323" s="145">
        <f t="shared" si="51"/>
        <v>10346.19</v>
      </c>
      <c r="F323" s="145">
        <f t="shared" si="52"/>
        <v>12367.58</v>
      </c>
      <c r="G323" s="145">
        <f t="shared" si="53"/>
        <v>611619.74000000209</v>
      </c>
      <c r="J323" s="199">
        <f t="shared" si="60"/>
        <v>53601</v>
      </c>
      <c r="K323" s="167">
        <v>306</v>
      </c>
      <c r="L323" s="174">
        <f t="shared" si="61"/>
        <v>877586.79024476546</v>
      </c>
      <c r="M323" s="200">
        <f t="shared" si="54"/>
        <v>2852.16</v>
      </c>
      <c r="N323" s="200">
        <f t="shared" si="55"/>
        <v>14598.35</v>
      </c>
      <c r="O323" s="200">
        <f t="shared" si="56"/>
        <v>17450.509999999998</v>
      </c>
      <c r="P323" s="200">
        <f t="shared" si="57"/>
        <v>862988.44024476549</v>
      </c>
    </row>
    <row r="324" spans="1:16" x14ac:dyDescent="0.25">
      <c r="A324" s="143">
        <f t="shared" si="59"/>
        <v>53632</v>
      </c>
      <c r="B324" s="144">
        <v>307</v>
      </c>
      <c r="C324" s="131">
        <f t="shared" si="58"/>
        <v>611619.74000000209</v>
      </c>
      <c r="D324" s="145">
        <f t="shared" si="50"/>
        <v>1987.76</v>
      </c>
      <c r="E324" s="145">
        <f t="shared" si="51"/>
        <v>10379.81</v>
      </c>
      <c r="F324" s="145">
        <f t="shared" si="52"/>
        <v>12367.58</v>
      </c>
      <c r="G324" s="145">
        <f t="shared" si="53"/>
        <v>601239.93000000203</v>
      </c>
      <c r="J324" s="199">
        <f t="shared" si="60"/>
        <v>53632</v>
      </c>
      <c r="K324" s="167">
        <v>307</v>
      </c>
      <c r="L324" s="174">
        <f t="shared" si="61"/>
        <v>862988.44024476549</v>
      </c>
      <c r="M324" s="200">
        <f t="shared" si="54"/>
        <v>2804.71</v>
      </c>
      <c r="N324" s="200">
        <f t="shared" si="55"/>
        <v>14645.8</v>
      </c>
      <c r="O324" s="200">
        <f t="shared" si="56"/>
        <v>17450.509999999998</v>
      </c>
      <c r="P324" s="200">
        <f t="shared" si="57"/>
        <v>848342.64024476544</v>
      </c>
    </row>
    <row r="325" spans="1:16" x14ac:dyDescent="0.25">
      <c r="A325" s="143">
        <f t="shared" si="59"/>
        <v>53662</v>
      </c>
      <c r="B325" s="144">
        <v>308</v>
      </c>
      <c r="C325" s="131">
        <f t="shared" si="58"/>
        <v>601239.93000000203</v>
      </c>
      <c r="D325" s="145">
        <f t="shared" si="50"/>
        <v>1954.03</v>
      </c>
      <c r="E325" s="145">
        <f t="shared" si="51"/>
        <v>10413.549999999999</v>
      </c>
      <c r="F325" s="145">
        <f t="shared" si="52"/>
        <v>12367.58</v>
      </c>
      <c r="G325" s="145">
        <f t="shared" si="53"/>
        <v>590826.38000000198</v>
      </c>
      <c r="J325" s="199">
        <f t="shared" si="60"/>
        <v>53662</v>
      </c>
      <c r="K325" s="167">
        <v>308</v>
      </c>
      <c r="L325" s="174">
        <f t="shared" si="61"/>
        <v>848342.64024476544</v>
      </c>
      <c r="M325" s="200">
        <f t="shared" si="54"/>
        <v>2757.11</v>
      </c>
      <c r="N325" s="200">
        <f t="shared" si="55"/>
        <v>14693.4</v>
      </c>
      <c r="O325" s="200">
        <f t="shared" si="56"/>
        <v>17450.509999999998</v>
      </c>
      <c r="P325" s="200">
        <f t="shared" si="57"/>
        <v>833649.24024476542</v>
      </c>
    </row>
    <row r="326" spans="1:16" x14ac:dyDescent="0.25">
      <c r="A326" s="143">
        <f t="shared" si="59"/>
        <v>53693</v>
      </c>
      <c r="B326" s="144">
        <v>309</v>
      </c>
      <c r="C326" s="131">
        <f t="shared" si="58"/>
        <v>590826.38000000198</v>
      </c>
      <c r="D326" s="145">
        <f t="shared" si="50"/>
        <v>1920.19</v>
      </c>
      <c r="E326" s="145">
        <f t="shared" si="51"/>
        <v>10447.39</v>
      </c>
      <c r="F326" s="145">
        <f t="shared" si="52"/>
        <v>12367.58</v>
      </c>
      <c r="G326" s="145">
        <f t="shared" si="53"/>
        <v>580378.99000000197</v>
      </c>
      <c r="J326" s="199">
        <f t="shared" si="60"/>
        <v>53693</v>
      </c>
      <c r="K326" s="167">
        <v>309</v>
      </c>
      <c r="L326" s="174">
        <f t="shared" si="61"/>
        <v>833649.24024476542</v>
      </c>
      <c r="M326" s="200">
        <f t="shared" si="54"/>
        <v>2709.36</v>
      </c>
      <c r="N326" s="200">
        <f t="shared" si="55"/>
        <v>14741.15</v>
      </c>
      <c r="O326" s="200">
        <f t="shared" si="56"/>
        <v>17450.509999999998</v>
      </c>
      <c r="P326" s="200">
        <f t="shared" si="57"/>
        <v>818908.09024476539</v>
      </c>
    </row>
    <row r="327" spans="1:16" x14ac:dyDescent="0.25">
      <c r="A327" s="143">
        <f t="shared" si="59"/>
        <v>53724</v>
      </c>
      <c r="B327" s="144">
        <v>310</v>
      </c>
      <c r="C327" s="131">
        <f t="shared" si="58"/>
        <v>580378.99000000197</v>
      </c>
      <c r="D327" s="145">
        <f t="shared" si="50"/>
        <v>1886.23</v>
      </c>
      <c r="E327" s="145">
        <f t="shared" si="51"/>
        <v>10481.35</v>
      </c>
      <c r="F327" s="145">
        <f t="shared" si="52"/>
        <v>12367.58</v>
      </c>
      <c r="G327" s="145">
        <f t="shared" si="53"/>
        <v>569897.64000000199</v>
      </c>
      <c r="J327" s="199">
        <f t="shared" si="60"/>
        <v>53724</v>
      </c>
      <c r="K327" s="167">
        <v>310</v>
      </c>
      <c r="L327" s="174">
        <f t="shared" si="61"/>
        <v>818908.09024476539</v>
      </c>
      <c r="M327" s="200">
        <f t="shared" si="54"/>
        <v>2661.45</v>
      </c>
      <c r="N327" s="200">
        <f t="shared" si="55"/>
        <v>14789.06</v>
      </c>
      <c r="O327" s="200">
        <f t="shared" si="56"/>
        <v>17450.509999999998</v>
      </c>
      <c r="P327" s="200">
        <f t="shared" si="57"/>
        <v>804119.03024476534</v>
      </c>
    </row>
    <row r="328" spans="1:16" x14ac:dyDescent="0.25">
      <c r="A328" s="143">
        <f t="shared" si="59"/>
        <v>53752</v>
      </c>
      <c r="B328" s="144">
        <v>311</v>
      </c>
      <c r="C328" s="131">
        <f t="shared" si="58"/>
        <v>569897.64000000199</v>
      </c>
      <c r="D328" s="145">
        <f t="shared" si="50"/>
        <v>1852.17</v>
      </c>
      <c r="E328" s="145">
        <f t="shared" si="51"/>
        <v>10515.41</v>
      </c>
      <c r="F328" s="145">
        <f t="shared" si="52"/>
        <v>12367.58</v>
      </c>
      <c r="G328" s="145">
        <f t="shared" si="53"/>
        <v>559382.23000000196</v>
      </c>
      <c r="J328" s="199">
        <f t="shared" si="60"/>
        <v>53752</v>
      </c>
      <c r="K328" s="167">
        <v>311</v>
      </c>
      <c r="L328" s="174">
        <f t="shared" si="61"/>
        <v>804119.03024476534</v>
      </c>
      <c r="M328" s="200">
        <f t="shared" si="54"/>
        <v>2613.39</v>
      </c>
      <c r="N328" s="200">
        <f t="shared" si="55"/>
        <v>14837.12</v>
      </c>
      <c r="O328" s="200">
        <f t="shared" si="56"/>
        <v>17450.509999999998</v>
      </c>
      <c r="P328" s="200">
        <f t="shared" si="57"/>
        <v>789281.91024476534</v>
      </c>
    </row>
    <row r="329" spans="1:16" x14ac:dyDescent="0.25">
      <c r="A329" s="143">
        <f t="shared" si="59"/>
        <v>53783</v>
      </c>
      <c r="B329" s="144">
        <v>312</v>
      </c>
      <c r="C329" s="131">
        <f t="shared" si="58"/>
        <v>559382.23000000196</v>
      </c>
      <c r="D329" s="145">
        <f t="shared" si="50"/>
        <v>1817.99</v>
      </c>
      <c r="E329" s="145">
        <f t="shared" si="51"/>
        <v>10549.59</v>
      </c>
      <c r="F329" s="145">
        <f t="shared" si="52"/>
        <v>12367.58</v>
      </c>
      <c r="G329" s="145">
        <f t="shared" si="53"/>
        <v>548832.64000000199</v>
      </c>
      <c r="J329" s="199">
        <f t="shared" si="60"/>
        <v>53783</v>
      </c>
      <c r="K329" s="167">
        <v>312</v>
      </c>
      <c r="L329" s="174">
        <f t="shared" si="61"/>
        <v>789281.91024476534</v>
      </c>
      <c r="M329" s="200">
        <f t="shared" si="54"/>
        <v>2565.17</v>
      </c>
      <c r="N329" s="200">
        <f t="shared" si="55"/>
        <v>14885.34</v>
      </c>
      <c r="O329" s="200">
        <f t="shared" si="56"/>
        <v>17450.509999999998</v>
      </c>
      <c r="P329" s="200">
        <f t="shared" si="57"/>
        <v>774396.57024476537</v>
      </c>
    </row>
    <row r="330" spans="1:16" x14ac:dyDescent="0.25">
      <c r="A330" s="143">
        <f t="shared" si="59"/>
        <v>53813</v>
      </c>
      <c r="B330" s="144">
        <v>313</v>
      </c>
      <c r="C330" s="131">
        <f t="shared" si="58"/>
        <v>548832.64000000199</v>
      </c>
      <c r="D330" s="145">
        <f t="shared" si="50"/>
        <v>1783.71</v>
      </c>
      <c r="E330" s="145">
        <f t="shared" si="51"/>
        <v>10583.87</v>
      </c>
      <c r="F330" s="145">
        <f t="shared" si="52"/>
        <v>12367.58</v>
      </c>
      <c r="G330" s="145">
        <f t="shared" si="53"/>
        <v>538248.770000002</v>
      </c>
      <c r="J330" s="199">
        <f t="shared" si="60"/>
        <v>53813</v>
      </c>
      <c r="K330" s="167">
        <v>313</v>
      </c>
      <c r="L330" s="174">
        <f t="shared" si="61"/>
        <v>774396.57024476537</v>
      </c>
      <c r="M330" s="200">
        <f t="shared" si="54"/>
        <v>2516.79</v>
      </c>
      <c r="N330" s="200">
        <f t="shared" si="55"/>
        <v>14933.72</v>
      </c>
      <c r="O330" s="200">
        <f t="shared" si="56"/>
        <v>17450.509999999998</v>
      </c>
      <c r="P330" s="200">
        <f t="shared" si="57"/>
        <v>759462.8502447654</v>
      </c>
    </row>
    <row r="331" spans="1:16" x14ac:dyDescent="0.25">
      <c r="A331" s="143">
        <f t="shared" si="59"/>
        <v>53844</v>
      </c>
      <c r="B331" s="144">
        <v>314</v>
      </c>
      <c r="C331" s="131">
        <f t="shared" si="58"/>
        <v>538248.770000002</v>
      </c>
      <c r="D331" s="145">
        <f t="shared" si="50"/>
        <v>1749.31</v>
      </c>
      <c r="E331" s="145">
        <f t="shared" si="51"/>
        <v>10618.27</v>
      </c>
      <c r="F331" s="145">
        <f t="shared" si="52"/>
        <v>12367.58</v>
      </c>
      <c r="G331" s="145">
        <f t="shared" si="53"/>
        <v>527630.50000000198</v>
      </c>
      <c r="J331" s="199">
        <f t="shared" si="60"/>
        <v>53844</v>
      </c>
      <c r="K331" s="167">
        <v>314</v>
      </c>
      <c r="L331" s="174">
        <f t="shared" si="61"/>
        <v>759462.8502447654</v>
      </c>
      <c r="M331" s="200">
        <f t="shared" si="54"/>
        <v>2468.25</v>
      </c>
      <c r="N331" s="200">
        <f t="shared" si="55"/>
        <v>14982.26</v>
      </c>
      <c r="O331" s="200">
        <f t="shared" si="56"/>
        <v>17450.509999999998</v>
      </c>
      <c r="P331" s="200">
        <f t="shared" si="57"/>
        <v>744480.59024476539</v>
      </c>
    </row>
    <row r="332" spans="1:16" x14ac:dyDescent="0.25">
      <c r="A332" s="143">
        <f t="shared" si="59"/>
        <v>53874</v>
      </c>
      <c r="B332" s="144">
        <v>315</v>
      </c>
      <c r="C332" s="131">
        <f t="shared" si="58"/>
        <v>527630.50000000198</v>
      </c>
      <c r="D332" s="145">
        <f t="shared" si="50"/>
        <v>1714.8</v>
      </c>
      <c r="E332" s="145">
        <f t="shared" si="51"/>
        <v>10652.78</v>
      </c>
      <c r="F332" s="145">
        <f t="shared" si="52"/>
        <v>12367.58</v>
      </c>
      <c r="G332" s="145">
        <f t="shared" si="53"/>
        <v>516977.72000000195</v>
      </c>
      <c r="J332" s="199">
        <f t="shared" si="60"/>
        <v>53874</v>
      </c>
      <c r="K332" s="167">
        <v>315</v>
      </c>
      <c r="L332" s="174">
        <f t="shared" si="61"/>
        <v>744480.59024476539</v>
      </c>
      <c r="M332" s="200">
        <f t="shared" si="54"/>
        <v>2419.56</v>
      </c>
      <c r="N332" s="200">
        <f t="shared" si="55"/>
        <v>15030.95</v>
      </c>
      <c r="O332" s="200">
        <f t="shared" si="56"/>
        <v>17450.509999999998</v>
      </c>
      <c r="P332" s="200">
        <f t="shared" si="57"/>
        <v>729449.64024476544</v>
      </c>
    </row>
    <row r="333" spans="1:16" x14ac:dyDescent="0.25">
      <c r="A333" s="143">
        <f t="shared" si="59"/>
        <v>53905</v>
      </c>
      <c r="B333" s="144">
        <v>316</v>
      </c>
      <c r="C333" s="131">
        <f t="shared" si="58"/>
        <v>516977.72000000195</v>
      </c>
      <c r="D333" s="145">
        <f t="shared" si="50"/>
        <v>1680.18</v>
      </c>
      <c r="E333" s="145">
        <f t="shared" si="51"/>
        <v>10687.4</v>
      </c>
      <c r="F333" s="145">
        <f t="shared" si="52"/>
        <v>12367.58</v>
      </c>
      <c r="G333" s="145">
        <f t="shared" si="53"/>
        <v>506290.32000000193</v>
      </c>
      <c r="J333" s="199">
        <f t="shared" si="60"/>
        <v>53905</v>
      </c>
      <c r="K333" s="167">
        <v>316</v>
      </c>
      <c r="L333" s="174">
        <f t="shared" si="61"/>
        <v>729449.64024476544</v>
      </c>
      <c r="M333" s="200">
        <f t="shared" si="54"/>
        <v>2370.71</v>
      </c>
      <c r="N333" s="200">
        <f t="shared" si="55"/>
        <v>15079.8</v>
      </c>
      <c r="O333" s="200">
        <f t="shared" si="56"/>
        <v>17450.509999999998</v>
      </c>
      <c r="P333" s="200">
        <f t="shared" si="57"/>
        <v>714369.84024476539</v>
      </c>
    </row>
    <row r="334" spans="1:16" x14ac:dyDescent="0.25">
      <c r="A334" s="143">
        <f t="shared" si="59"/>
        <v>53936</v>
      </c>
      <c r="B334" s="144">
        <v>317</v>
      </c>
      <c r="C334" s="131">
        <f t="shared" si="58"/>
        <v>506290.32000000193</v>
      </c>
      <c r="D334" s="145">
        <f t="shared" si="50"/>
        <v>1645.44</v>
      </c>
      <c r="E334" s="145">
        <f t="shared" si="51"/>
        <v>10722.13</v>
      </c>
      <c r="F334" s="145">
        <f t="shared" si="52"/>
        <v>12367.58</v>
      </c>
      <c r="G334" s="145">
        <f t="shared" si="53"/>
        <v>495568.19000000192</v>
      </c>
      <c r="J334" s="199">
        <f t="shared" si="60"/>
        <v>53936</v>
      </c>
      <c r="K334" s="167">
        <v>317</v>
      </c>
      <c r="L334" s="174">
        <f t="shared" si="61"/>
        <v>714369.84024476539</v>
      </c>
      <c r="M334" s="200">
        <f t="shared" si="54"/>
        <v>2321.6999999999998</v>
      </c>
      <c r="N334" s="200">
        <f t="shared" si="55"/>
        <v>15128.81</v>
      </c>
      <c r="O334" s="200">
        <f t="shared" si="56"/>
        <v>17450.509999999998</v>
      </c>
      <c r="P334" s="200">
        <f t="shared" si="57"/>
        <v>699241.03024476534</v>
      </c>
    </row>
    <row r="335" spans="1:16" x14ac:dyDescent="0.25">
      <c r="A335" s="143">
        <f t="shared" si="59"/>
        <v>53966</v>
      </c>
      <c r="B335" s="144">
        <v>318</v>
      </c>
      <c r="C335" s="131">
        <f t="shared" si="58"/>
        <v>495568.19000000192</v>
      </c>
      <c r="D335" s="145">
        <f t="shared" si="50"/>
        <v>1610.6</v>
      </c>
      <c r="E335" s="145">
        <f t="shared" si="51"/>
        <v>10756.98</v>
      </c>
      <c r="F335" s="145">
        <f t="shared" si="52"/>
        <v>12367.58</v>
      </c>
      <c r="G335" s="145">
        <f t="shared" si="53"/>
        <v>484811.21000000194</v>
      </c>
      <c r="J335" s="199">
        <f t="shared" si="60"/>
        <v>53966</v>
      </c>
      <c r="K335" s="167">
        <v>318</v>
      </c>
      <c r="L335" s="174">
        <f t="shared" si="61"/>
        <v>699241.03024476534</v>
      </c>
      <c r="M335" s="200">
        <f t="shared" si="54"/>
        <v>2272.5300000000002</v>
      </c>
      <c r="N335" s="200">
        <f t="shared" si="55"/>
        <v>15177.98</v>
      </c>
      <c r="O335" s="200">
        <f t="shared" si="56"/>
        <v>17450.509999999998</v>
      </c>
      <c r="P335" s="200">
        <f t="shared" si="57"/>
        <v>684063.05024476536</v>
      </c>
    </row>
    <row r="336" spans="1:16" x14ac:dyDescent="0.25">
      <c r="A336" s="143">
        <f t="shared" si="59"/>
        <v>53997</v>
      </c>
      <c r="B336" s="144">
        <v>319</v>
      </c>
      <c r="C336" s="131">
        <f t="shared" si="58"/>
        <v>484811.21000000194</v>
      </c>
      <c r="D336" s="145">
        <f t="shared" si="50"/>
        <v>1575.64</v>
      </c>
      <c r="E336" s="145">
        <f t="shared" si="51"/>
        <v>10791.94</v>
      </c>
      <c r="F336" s="145">
        <f t="shared" si="52"/>
        <v>12367.58</v>
      </c>
      <c r="G336" s="145">
        <f t="shared" si="53"/>
        <v>474019.27000000194</v>
      </c>
      <c r="J336" s="199">
        <f t="shared" si="60"/>
        <v>53997</v>
      </c>
      <c r="K336" s="167">
        <v>319</v>
      </c>
      <c r="L336" s="174">
        <f t="shared" si="61"/>
        <v>684063.05024476536</v>
      </c>
      <c r="M336" s="200">
        <f t="shared" si="54"/>
        <v>2223.1999999999998</v>
      </c>
      <c r="N336" s="200">
        <f t="shared" si="55"/>
        <v>15227.31</v>
      </c>
      <c r="O336" s="200">
        <f t="shared" si="56"/>
        <v>17450.509999999998</v>
      </c>
      <c r="P336" s="200">
        <f t="shared" si="57"/>
        <v>668835.7402447653</v>
      </c>
    </row>
    <row r="337" spans="1:16" x14ac:dyDescent="0.25">
      <c r="A337" s="143">
        <f t="shared" si="59"/>
        <v>54027</v>
      </c>
      <c r="B337" s="144">
        <v>320</v>
      </c>
      <c r="C337" s="131">
        <f t="shared" si="58"/>
        <v>474019.27000000194</v>
      </c>
      <c r="D337" s="145">
        <f t="shared" si="50"/>
        <v>1540.56</v>
      </c>
      <c r="E337" s="145">
        <f t="shared" si="51"/>
        <v>10827.02</v>
      </c>
      <c r="F337" s="145">
        <f t="shared" si="52"/>
        <v>12367.58</v>
      </c>
      <c r="G337" s="145">
        <f t="shared" si="53"/>
        <v>463192.25000000192</v>
      </c>
      <c r="J337" s="199">
        <f t="shared" si="60"/>
        <v>54027</v>
      </c>
      <c r="K337" s="167">
        <v>320</v>
      </c>
      <c r="L337" s="174">
        <f t="shared" si="61"/>
        <v>668835.7402447653</v>
      </c>
      <c r="M337" s="200">
        <f t="shared" si="54"/>
        <v>2173.7199999999998</v>
      </c>
      <c r="N337" s="200">
        <f t="shared" si="55"/>
        <v>15276.79</v>
      </c>
      <c r="O337" s="200">
        <f t="shared" si="56"/>
        <v>17450.509999999998</v>
      </c>
      <c r="P337" s="200">
        <f t="shared" si="57"/>
        <v>653558.95024476526</v>
      </c>
    </row>
    <row r="338" spans="1:16" x14ac:dyDescent="0.25">
      <c r="A338" s="143">
        <f t="shared" si="59"/>
        <v>54058</v>
      </c>
      <c r="B338" s="144">
        <v>321</v>
      </c>
      <c r="C338" s="131">
        <f t="shared" si="58"/>
        <v>463192.25000000192</v>
      </c>
      <c r="D338" s="145">
        <f t="shared" ref="D338:D377" si="62">ROUND(IPMT($E$14/12,B338,$E$7,-$E$12,$E$13,0),2)</f>
        <v>1505.37</v>
      </c>
      <c r="E338" s="145">
        <f t="shared" ref="E338:E377" si="63">ROUND(PPMT($E$14/12,B338,$E$7,-$E$12,$E$13,0),2)</f>
        <v>10862.2</v>
      </c>
      <c r="F338" s="145">
        <f t="shared" ref="F338:F377" si="64">ROUND(PMT($E$14/12,$E$7,-$E$12,$E$13),2)</f>
        <v>12367.58</v>
      </c>
      <c r="G338" s="145">
        <f t="shared" si="53"/>
        <v>452330.05000000191</v>
      </c>
      <c r="J338" s="199">
        <f t="shared" si="60"/>
        <v>54058</v>
      </c>
      <c r="K338" s="167">
        <v>321</v>
      </c>
      <c r="L338" s="174">
        <f t="shared" si="61"/>
        <v>653558.95024476526</v>
      </c>
      <c r="M338" s="200">
        <f t="shared" si="54"/>
        <v>2124.0700000000002</v>
      </c>
      <c r="N338" s="200">
        <f t="shared" si="55"/>
        <v>15326.44</v>
      </c>
      <c r="O338" s="200">
        <f t="shared" si="56"/>
        <v>17450.509999999998</v>
      </c>
      <c r="P338" s="200">
        <f t="shared" si="57"/>
        <v>638232.51024476532</v>
      </c>
    </row>
    <row r="339" spans="1:16" x14ac:dyDescent="0.25">
      <c r="A339" s="143">
        <f t="shared" si="59"/>
        <v>54089</v>
      </c>
      <c r="B339" s="144">
        <v>322</v>
      </c>
      <c r="C339" s="131">
        <f t="shared" si="58"/>
        <v>452330.05000000191</v>
      </c>
      <c r="D339" s="145">
        <f t="shared" si="62"/>
        <v>1470.07</v>
      </c>
      <c r="E339" s="145">
        <f t="shared" si="63"/>
        <v>10897.51</v>
      </c>
      <c r="F339" s="145">
        <f t="shared" si="64"/>
        <v>12367.58</v>
      </c>
      <c r="G339" s="145">
        <f t="shared" ref="G339:G376" si="65">C339-E339</f>
        <v>441432.5400000019</v>
      </c>
      <c r="J339" s="199">
        <f t="shared" si="60"/>
        <v>54089</v>
      </c>
      <c r="K339" s="167">
        <v>322</v>
      </c>
      <c r="L339" s="174">
        <f t="shared" si="61"/>
        <v>638232.51024476532</v>
      </c>
      <c r="M339" s="200">
        <f t="shared" ref="M339:M377" si="66">ROUND(IPMT($N$13/12,K339,$N$7,-$N$11,$N$12,0),2)</f>
        <v>2074.2600000000002</v>
      </c>
      <c r="N339" s="200">
        <f t="shared" ref="N339:N377" si="67">ROUND(PPMT($N$13/12,K339,$N$7,-$N$11,$N$12,0),2)</f>
        <v>15376.25</v>
      </c>
      <c r="O339" s="200">
        <f t="shared" ref="O339:O377" si="68">ROUND(PMT($N$13/12,$N$7,-$N$11,$N$12),2)</f>
        <v>17450.509999999998</v>
      </c>
      <c r="P339" s="200">
        <f t="shared" ref="P339:P376" si="69">L339-N339</f>
        <v>622856.26024476532</v>
      </c>
    </row>
    <row r="340" spans="1:16" x14ac:dyDescent="0.25">
      <c r="A340" s="143">
        <f t="shared" si="59"/>
        <v>54118</v>
      </c>
      <c r="B340" s="144">
        <v>323</v>
      </c>
      <c r="C340" s="131">
        <f t="shared" ref="C340:C377" si="70">G339</f>
        <v>441432.5400000019</v>
      </c>
      <c r="D340" s="145">
        <f t="shared" si="62"/>
        <v>1434.66</v>
      </c>
      <c r="E340" s="145">
        <f t="shared" si="63"/>
        <v>10932.92</v>
      </c>
      <c r="F340" s="145">
        <f t="shared" si="64"/>
        <v>12367.58</v>
      </c>
      <c r="G340" s="145">
        <f t="shared" si="65"/>
        <v>430499.62000000192</v>
      </c>
      <c r="J340" s="199">
        <f t="shared" si="60"/>
        <v>54118</v>
      </c>
      <c r="K340" s="167">
        <v>323</v>
      </c>
      <c r="L340" s="174">
        <f t="shared" si="61"/>
        <v>622856.26024476532</v>
      </c>
      <c r="M340" s="200">
        <f t="shared" si="66"/>
        <v>2024.28</v>
      </c>
      <c r="N340" s="200">
        <f t="shared" si="67"/>
        <v>15426.23</v>
      </c>
      <c r="O340" s="200">
        <f t="shared" si="68"/>
        <v>17450.509999999998</v>
      </c>
      <c r="P340" s="200">
        <f t="shared" si="69"/>
        <v>607430.03024476534</v>
      </c>
    </row>
    <row r="341" spans="1:16" x14ac:dyDescent="0.25">
      <c r="A341" s="143">
        <f t="shared" ref="A341:A377" si="71">EDATE(A340,1)</f>
        <v>54149</v>
      </c>
      <c r="B341" s="144">
        <v>324</v>
      </c>
      <c r="C341" s="131">
        <f t="shared" si="70"/>
        <v>430499.62000000192</v>
      </c>
      <c r="D341" s="145">
        <f t="shared" si="62"/>
        <v>1399.12</v>
      </c>
      <c r="E341" s="145">
        <f t="shared" si="63"/>
        <v>10968.45</v>
      </c>
      <c r="F341" s="145">
        <f t="shared" si="64"/>
        <v>12367.58</v>
      </c>
      <c r="G341" s="145">
        <f t="shared" si="65"/>
        <v>419531.1700000019</v>
      </c>
      <c r="J341" s="199">
        <f t="shared" ref="J341:J377" si="72">EDATE(J340,1)</f>
        <v>54149</v>
      </c>
      <c r="K341" s="167">
        <v>324</v>
      </c>
      <c r="L341" s="174">
        <f t="shared" ref="L341:L377" si="73">P340</f>
        <v>607430.03024476534</v>
      </c>
      <c r="M341" s="200">
        <f t="shared" si="66"/>
        <v>1974.15</v>
      </c>
      <c r="N341" s="200">
        <f t="shared" si="67"/>
        <v>15476.36</v>
      </c>
      <c r="O341" s="200">
        <f t="shared" si="68"/>
        <v>17450.509999999998</v>
      </c>
      <c r="P341" s="200">
        <f t="shared" si="69"/>
        <v>591953.67024476535</v>
      </c>
    </row>
    <row r="342" spans="1:16" x14ac:dyDescent="0.25">
      <c r="A342" s="143">
        <f t="shared" si="71"/>
        <v>54179</v>
      </c>
      <c r="B342" s="144">
        <v>325</v>
      </c>
      <c r="C342" s="131">
        <f t="shared" si="70"/>
        <v>419531.1700000019</v>
      </c>
      <c r="D342" s="145">
        <f t="shared" si="62"/>
        <v>1363.48</v>
      </c>
      <c r="E342" s="145">
        <f t="shared" si="63"/>
        <v>11004.1</v>
      </c>
      <c r="F342" s="145">
        <f t="shared" si="64"/>
        <v>12367.58</v>
      </c>
      <c r="G342" s="145">
        <f t="shared" si="65"/>
        <v>408527.07000000193</v>
      </c>
      <c r="J342" s="199">
        <f t="shared" si="72"/>
        <v>54179</v>
      </c>
      <c r="K342" s="167">
        <v>325</v>
      </c>
      <c r="L342" s="174">
        <f t="shared" si="73"/>
        <v>591953.67024476535</v>
      </c>
      <c r="M342" s="200">
        <f t="shared" si="66"/>
        <v>1923.85</v>
      </c>
      <c r="N342" s="200">
        <f t="shared" si="67"/>
        <v>15526.66</v>
      </c>
      <c r="O342" s="200">
        <f t="shared" si="68"/>
        <v>17450.509999999998</v>
      </c>
      <c r="P342" s="200">
        <f t="shared" si="69"/>
        <v>576427.01024476532</v>
      </c>
    </row>
    <row r="343" spans="1:16" x14ac:dyDescent="0.25">
      <c r="A343" s="143">
        <f t="shared" si="71"/>
        <v>54210</v>
      </c>
      <c r="B343" s="144">
        <v>326</v>
      </c>
      <c r="C343" s="131">
        <f t="shared" si="70"/>
        <v>408527.07000000193</v>
      </c>
      <c r="D343" s="145">
        <f t="shared" si="62"/>
        <v>1327.71</v>
      </c>
      <c r="E343" s="145">
        <f t="shared" si="63"/>
        <v>11039.86</v>
      </c>
      <c r="F343" s="145">
        <f t="shared" si="64"/>
        <v>12367.58</v>
      </c>
      <c r="G343" s="145">
        <f t="shared" si="65"/>
        <v>397487.21000000194</v>
      </c>
      <c r="J343" s="199">
        <f t="shared" si="72"/>
        <v>54210</v>
      </c>
      <c r="K343" s="167">
        <v>326</v>
      </c>
      <c r="L343" s="174">
        <f t="shared" si="73"/>
        <v>576427.01024476532</v>
      </c>
      <c r="M343" s="200">
        <f t="shared" si="66"/>
        <v>1873.39</v>
      </c>
      <c r="N343" s="200">
        <f t="shared" si="67"/>
        <v>15577.12</v>
      </c>
      <c r="O343" s="200">
        <f t="shared" si="68"/>
        <v>17450.509999999998</v>
      </c>
      <c r="P343" s="200">
        <f t="shared" si="69"/>
        <v>560849.89024476532</v>
      </c>
    </row>
    <row r="344" spans="1:16" x14ac:dyDescent="0.25">
      <c r="A344" s="143">
        <f t="shared" si="71"/>
        <v>54240</v>
      </c>
      <c r="B344" s="144">
        <v>327</v>
      </c>
      <c r="C344" s="131">
        <f t="shared" si="70"/>
        <v>397487.21000000194</v>
      </c>
      <c r="D344" s="145">
        <f t="shared" si="62"/>
        <v>1291.83</v>
      </c>
      <c r="E344" s="145">
        <f t="shared" si="63"/>
        <v>11075.74</v>
      </c>
      <c r="F344" s="145">
        <f t="shared" si="64"/>
        <v>12367.58</v>
      </c>
      <c r="G344" s="145">
        <f t="shared" si="65"/>
        <v>386411.47000000195</v>
      </c>
      <c r="J344" s="199">
        <f t="shared" si="72"/>
        <v>54240</v>
      </c>
      <c r="K344" s="167">
        <v>327</v>
      </c>
      <c r="L344" s="174">
        <f t="shared" si="73"/>
        <v>560849.89024476532</v>
      </c>
      <c r="M344" s="200">
        <f t="shared" si="66"/>
        <v>1822.76</v>
      </c>
      <c r="N344" s="200">
        <f t="shared" si="67"/>
        <v>15627.75</v>
      </c>
      <c r="O344" s="200">
        <f t="shared" si="68"/>
        <v>17450.509999999998</v>
      </c>
      <c r="P344" s="200">
        <f t="shared" si="69"/>
        <v>545222.14024476532</v>
      </c>
    </row>
    <row r="345" spans="1:16" x14ac:dyDescent="0.25">
      <c r="A345" s="143">
        <f t="shared" si="71"/>
        <v>54271</v>
      </c>
      <c r="B345" s="144">
        <v>328</v>
      </c>
      <c r="C345" s="131">
        <f t="shared" si="70"/>
        <v>386411.47000000195</v>
      </c>
      <c r="D345" s="145">
        <f t="shared" si="62"/>
        <v>1255.8399999999999</v>
      </c>
      <c r="E345" s="145">
        <f t="shared" si="63"/>
        <v>11111.74</v>
      </c>
      <c r="F345" s="145">
        <f t="shared" si="64"/>
        <v>12367.58</v>
      </c>
      <c r="G345" s="145">
        <f t="shared" si="65"/>
        <v>375299.73000000196</v>
      </c>
      <c r="J345" s="199">
        <f t="shared" si="72"/>
        <v>54271</v>
      </c>
      <c r="K345" s="167">
        <v>328</v>
      </c>
      <c r="L345" s="174">
        <f t="shared" si="73"/>
        <v>545222.14024476532</v>
      </c>
      <c r="M345" s="200">
        <f t="shared" si="66"/>
        <v>1771.97</v>
      </c>
      <c r="N345" s="200">
        <f t="shared" si="67"/>
        <v>15678.54</v>
      </c>
      <c r="O345" s="200">
        <f t="shared" si="68"/>
        <v>17450.509999999998</v>
      </c>
      <c r="P345" s="200">
        <f t="shared" si="69"/>
        <v>529543.60024476529</v>
      </c>
    </row>
    <row r="346" spans="1:16" x14ac:dyDescent="0.25">
      <c r="A346" s="143">
        <f t="shared" si="71"/>
        <v>54302</v>
      </c>
      <c r="B346" s="144">
        <v>329</v>
      </c>
      <c r="C346" s="131">
        <f t="shared" si="70"/>
        <v>375299.73000000196</v>
      </c>
      <c r="D346" s="145">
        <f t="shared" si="62"/>
        <v>1219.72</v>
      </c>
      <c r="E346" s="145">
        <f t="shared" si="63"/>
        <v>11147.85</v>
      </c>
      <c r="F346" s="145">
        <f t="shared" si="64"/>
        <v>12367.58</v>
      </c>
      <c r="G346" s="145">
        <f t="shared" si="65"/>
        <v>364151.88000000198</v>
      </c>
      <c r="J346" s="199">
        <f t="shared" si="72"/>
        <v>54302</v>
      </c>
      <c r="K346" s="167">
        <v>329</v>
      </c>
      <c r="L346" s="174">
        <f t="shared" si="73"/>
        <v>529543.60024476529</v>
      </c>
      <c r="M346" s="200">
        <f t="shared" si="66"/>
        <v>1721.02</v>
      </c>
      <c r="N346" s="200">
        <f t="shared" si="67"/>
        <v>15729.49</v>
      </c>
      <c r="O346" s="200">
        <f t="shared" si="68"/>
        <v>17450.509999999998</v>
      </c>
      <c r="P346" s="200">
        <f t="shared" si="69"/>
        <v>513814.1102447653</v>
      </c>
    </row>
    <row r="347" spans="1:16" x14ac:dyDescent="0.25">
      <c r="A347" s="143">
        <f t="shared" si="71"/>
        <v>54332</v>
      </c>
      <c r="B347" s="144">
        <v>330</v>
      </c>
      <c r="C347" s="131">
        <f t="shared" si="70"/>
        <v>364151.88000000198</v>
      </c>
      <c r="D347" s="145">
        <f t="shared" si="62"/>
        <v>1183.49</v>
      </c>
      <c r="E347" s="145">
        <f t="shared" si="63"/>
        <v>11184.08</v>
      </c>
      <c r="F347" s="145">
        <f t="shared" si="64"/>
        <v>12367.58</v>
      </c>
      <c r="G347" s="145">
        <f t="shared" si="65"/>
        <v>352967.80000000197</v>
      </c>
      <c r="J347" s="199">
        <f t="shared" si="72"/>
        <v>54332</v>
      </c>
      <c r="K347" s="167">
        <v>330</v>
      </c>
      <c r="L347" s="174">
        <f t="shared" si="73"/>
        <v>513814.1102447653</v>
      </c>
      <c r="M347" s="200">
        <f t="shared" si="66"/>
        <v>1669.9</v>
      </c>
      <c r="N347" s="200">
        <f t="shared" si="67"/>
        <v>15780.61</v>
      </c>
      <c r="O347" s="200">
        <f t="shared" si="68"/>
        <v>17450.509999999998</v>
      </c>
      <c r="P347" s="200">
        <f t="shared" si="69"/>
        <v>498033.50024476531</v>
      </c>
    </row>
    <row r="348" spans="1:16" x14ac:dyDescent="0.25">
      <c r="A348" s="143">
        <f t="shared" si="71"/>
        <v>54363</v>
      </c>
      <c r="B348" s="144">
        <v>331</v>
      </c>
      <c r="C348" s="131">
        <f t="shared" si="70"/>
        <v>352967.80000000197</v>
      </c>
      <c r="D348" s="145">
        <f t="shared" si="62"/>
        <v>1147.1500000000001</v>
      </c>
      <c r="E348" s="145">
        <f t="shared" si="63"/>
        <v>11220.43</v>
      </c>
      <c r="F348" s="145">
        <f t="shared" si="64"/>
        <v>12367.58</v>
      </c>
      <c r="G348" s="145">
        <f t="shared" si="65"/>
        <v>341747.37000000197</v>
      </c>
      <c r="J348" s="199">
        <f t="shared" si="72"/>
        <v>54363</v>
      </c>
      <c r="K348" s="167">
        <v>331</v>
      </c>
      <c r="L348" s="174">
        <f t="shared" si="73"/>
        <v>498033.50024476531</v>
      </c>
      <c r="M348" s="200">
        <f t="shared" si="66"/>
        <v>1618.61</v>
      </c>
      <c r="N348" s="200">
        <f t="shared" si="67"/>
        <v>15831.9</v>
      </c>
      <c r="O348" s="200">
        <f t="shared" si="68"/>
        <v>17450.509999999998</v>
      </c>
      <c r="P348" s="200">
        <f t="shared" si="69"/>
        <v>482201.60024476529</v>
      </c>
    </row>
    <row r="349" spans="1:16" x14ac:dyDescent="0.25">
      <c r="A349" s="143">
        <f t="shared" si="71"/>
        <v>54393</v>
      </c>
      <c r="B349" s="144">
        <v>332</v>
      </c>
      <c r="C349" s="131">
        <f t="shared" si="70"/>
        <v>341747.37000000197</v>
      </c>
      <c r="D349" s="145">
        <f t="shared" si="62"/>
        <v>1110.68</v>
      </c>
      <c r="E349" s="145">
        <f t="shared" si="63"/>
        <v>11256.9</v>
      </c>
      <c r="F349" s="145">
        <f t="shared" si="64"/>
        <v>12367.58</v>
      </c>
      <c r="G349" s="145">
        <f t="shared" si="65"/>
        <v>330490.47000000195</v>
      </c>
      <c r="J349" s="199">
        <f t="shared" si="72"/>
        <v>54393</v>
      </c>
      <c r="K349" s="167">
        <v>332</v>
      </c>
      <c r="L349" s="174">
        <f t="shared" si="73"/>
        <v>482201.60024476529</v>
      </c>
      <c r="M349" s="200">
        <f t="shared" si="66"/>
        <v>1567.16</v>
      </c>
      <c r="N349" s="200">
        <f t="shared" si="67"/>
        <v>15883.36</v>
      </c>
      <c r="O349" s="200">
        <f t="shared" si="68"/>
        <v>17450.509999999998</v>
      </c>
      <c r="P349" s="200">
        <f t="shared" si="69"/>
        <v>466318.2402447653</v>
      </c>
    </row>
    <row r="350" spans="1:16" x14ac:dyDescent="0.25">
      <c r="A350" s="143">
        <f t="shared" si="71"/>
        <v>54424</v>
      </c>
      <c r="B350" s="144">
        <v>333</v>
      </c>
      <c r="C350" s="131">
        <f t="shared" si="70"/>
        <v>330490.47000000195</v>
      </c>
      <c r="D350" s="145">
        <f t="shared" si="62"/>
        <v>1074.0899999999999</v>
      </c>
      <c r="E350" s="145">
        <f t="shared" si="63"/>
        <v>11293.48</v>
      </c>
      <c r="F350" s="145">
        <f t="shared" si="64"/>
        <v>12367.58</v>
      </c>
      <c r="G350" s="145">
        <f t="shared" si="65"/>
        <v>319196.99000000197</v>
      </c>
      <c r="J350" s="199">
        <f t="shared" si="72"/>
        <v>54424</v>
      </c>
      <c r="K350" s="167">
        <v>333</v>
      </c>
      <c r="L350" s="174">
        <f t="shared" si="73"/>
        <v>466318.2402447653</v>
      </c>
      <c r="M350" s="200">
        <f t="shared" si="66"/>
        <v>1515.53</v>
      </c>
      <c r="N350" s="200">
        <f t="shared" si="67"/>
        <v>15934.98</v>
      </c>
      <c r="O350" s="200">
        <f t="shared" si="68"/>
        <v>17450.509999999998</v>
      </c>
      <c r="P350" s="200">
        <f t="shared" si="69"/>
        <v>450383.26024476532</v>
      </c>
    </row>
    <row r="351" spans="1:16" x14ac:dyDescent="0.25">
      <c r="A351" s="143">
        <f t="shared" si="71"/>
        <v>54455</v>
      </c>
      <c r="B351" s="144">
        <v>334</v>
      </c>
      <c r="C351" s="131">
        <f t="shared" si="70"/>
        <v>319196.99000000197</v>
      </c>
      <c r="D351" s="145">
        <f t="shared" si="62"/>
        <v>1037.3900000000001</v>
      </c>
      <c r="E351" s="145">
        <f t="shared" si="63"/>
        <v>11330.19</v>
      </c>
      <c r="F351" s="145">
        <f t="shared" si="64"/>
        <v>12367.58</v>
      </c>
      <c r="G351" s="145">
        <f t="shared" si="65"/>
        <v>307866.80000000197</v>
      </c>
      <c r="J351" s="199">
        <f t="shared" si="72"/>
        <v>54455</v>
      </c>
      <c r="K351" s="167">
        <v>334</v>
      </c>
      <c r="L351" s="174">
        <f t="shared" si="73"/>
        <v>450383.26024476532</v>
      </c>
      <c r="M351" s="200">
        <f t="shared" si="66"/>
        <v>1463.75</v>
      </c>
      <c r="N351" s="200">
        <f t="shared" si="67"/>
        <v>15986.76</v>
      </c>
      <c r="O351" s="200">
        <f t="shared" si="68"/>
        <v>17450.509999999998</v>
      </c>
      <c r="P351" s="200">
        <f t="shared" si="69"/>
        <v>434396.50024476531</v>
      </c>
    </row>
    <row r="352" spans="1:16" x14ac:dyDescent="0.25">
      <c r="A352" s="143">
        <f t="shared" si="71"/>
        <v>54483</v>
      </c>
      <c r="B352" s="144">
        <v>335</v>
      </c>
      <c r="C352" s="131">
        <f t="shared" si="70"/>
        <v>307866.80000000197</v>
      </c>
      <c r="D352" s="145">
        <f t="shared" si="62"/>
        <v>1000.57</v>
      </c>
      <c r="E352" s="145">
        <f t="shared" si="63"/>
        <v>11367.01</v>
      </c>
      <c r="F352" s="145">
        <f t="shared" si="64"/>
        <v>12367.58</v>
      </c>
      <c r="G352" s="145">
        <f t="shared" si="65"/>
        <v>296499.79000000196</v>
      </c>
      <c r="J352" s="199">
        <f t="shared" si="72"/>
        <v>54483</v>
      </c>
      <c r="K352" s="167">
        <v>335</v>
      </c>
      <c r="L352" s="174">
        <f t="shared" si="73"/>
        <v>434396.50024476531</v>
      </c>
      <c r="M352" s="200">
        <f t="shared" si="66"/>
        <v>1411.79</v>
      </c>
      <c r="N352" s="200">
        <f t="shared" si="67"/>
        <v>16038.72</v>
      </c>
      <c r="O352" s="200">
        <f t="shared" si="68"/>
        <v>17450.509999999998</v>
      </c>
      <c r="P352" s="200">
        <f t="shared" si="69"/>
        <v>418357.78024476534</v>
      </c>
    </row>
    <row r="353" spans="1:16" x14ac:dyDescent="0.25">
      <c r="A353" s="143">
        <f t="shared" si="71"/>
        <v>54514</v>
      </c>
      <c r="B353" s="144">
        <v>336</v>
      </c>
      <c r="C353" s="131">
        <f t="shared" si="70"/>
        <v>296499.79000000196</v>
      </c>
      <c r="D353" s="145">
        <f t="shared" si="62"/>
        <v>963.62</v>
      </c>
      <c r="E353" s="145">
        <f t="shared" si="63"/>
        <v>11403.95</v>
      </c>
      <c r="F353" s="145">
        <f t="shared" si="64"/>
        <v>12367.58</v>
      </c>
      <c r="G353" s="145">
        <f t="shared" si="65"/>
        <v>285095.84000000195</v>
      </c>
      <c r="J353" s="199">
        <f t="shared" si="72"/>
        <v>54514</v>
      </c>
      <c r="K353" s="167">
        <v>336</v>
      </c>
      <c r="L353" s="174">
        <f t="shared" si="73"/>
        <v>418357.78024476534</v>
      </c>
      <c r="M353" s="200">
        <f t="shared" si="66"/>
        <v>1359.66</v>
      </c>
      <c r="N353" s="200">
        <f t="shared" si="67"/>
        <v>16090.85</v>
      </c>
      <c r="O353" s="200">
        <f t="shared" si="68"/>
        <v>17450.509999999998</v>
      </c>
      <c r="P353" s="200">
        <f t="shared" si="69"/>
        <v>402266.93024476536</v>
      </c>
    </row>
    <row r="354" spans="1:16" x14ac:dyDescent="0.25">
      <c r="A354" s="143">
        <f t="shared" si="71"/>
        <v>54544</v>
      </c>
      <c r="B354" s="144">
        <v>337</v>
      </c>
      <c r="C354" s="131">
        <f t="shared" si="70"/>
        <v>285095.84000000195</v>
      </c>
      <c r="D354" s="145">
        <f t="shared" si="62"/>
        <v>926.56</v>
      </c>
      <c r="E354" s="145">
        <f t="shared" si="63"/>
        <v>11441.02</v>
      </c>
      <c r="F354" s="145">
        <f t="shared" si="64"/>
        <v>12367.58</v>
      </c>
      <c r="G354" s="145">
        <f t="shared" si="65"/>
        <v>273654.82000000193</v>
      </c>
      <c r="J354" s="199">
        <f t="shared" si="72"/>
        <v>54544</v>
      </c>
      <c r="K354" s="167">
        <v>337</v>
      </c>
      <c r="L354" s="174">
        <f t="shared" si="73"/>
        <v>402266.93024476536</v>
      </c>
      <c r="M354" s="200">
        <f t="shared" si="66"/>
        <v>1307.3699999999999</v>
      </c>
      <c r="N354" s="200">
        <f t="shared" si="67"/>
        <v>16143.14</v>
      </c>
      <c r="O354" s="200">
        <f t="shared" si="68"/>
        <v>17450.509999999998</v>
      </c>
      <c r="P354" s="200">
        <f t="shared" si="69"/>
        <v>386123.79024476535</v>
      </c>
    </row>
    <row r="355" spans="1:16" x14ac:dyDescent="0.25">
      <c r="A355" s="143">
        <f t="shared" si="71"/>
        <v>54575</v>
      </c>
      <c r="B355" s="144">
        <v>338</v>
      </c>
      <c r="C355" s="131">
        <f t="shared" si="70"/>
        <v>273654.82000000193</v>
      </c>
      <c r="D355" s="145">
        <f t="shared" si="62"/>
        <v>889.38</v>
      </c>
      <c r="E355" s="145">
        <f t="shared" si="63"/>
        <v>11478.2</v>
      </c>
      <c r="F355" s="145">
        <f t="shared" si="64"/>
        <v>12367.58</v>
      </c>
      <c r="G355" s="145">
        <f t="shared" si="65"/>
        <v>262176.62000000192</v>
      </c>
      <c r="J355" s="199">
        <f t="shared" si="72"/>
        <v>54575</v>
      </c>
      <c r="K355" s="167">
        <v>338</v>
      </c>
      <c r="L355" s="174">
        <f t="shared" si="73"/>
        <v>386123.79024476535</v>
      </c>
      <c r="M355" s="200">
        <f t="shared" si="66"/>
        <v>1254.9000000000001</v>
      </c>
      <c r="N355" s="200">
        <f t="shared" si="67"/>
        <v>16195.61</v>
      </c>
      <c r="O355" s="200">
        <f t="shared" si="68"/>
        <v>17450.509999999998</v>
      </c>
      <c r="P355" s="200">
        <f t="shared" si="69"/>
        <v>369928.18024476536</v>
      </c>
    </row>
    <row r="356" spans="1:16" x14ac:dyDescent="0.25">
      <c r="A356" s="143">
        <f t="shared" si="71"/>
        <v>54605</v>
      </c>
      <c r="B356" s="144">
        <v>339</v>
      </c>
      <c r="C356" s="131">
        <f t="shared" si="70"/>
        <v>262176.62000000192</v>
      </c>
      <c r="D356" s="145">
        <f t="shared" si="62"/>
        <v>852.07</v>
      </c>
      <c r="E356" s="145">
        <f t="shared" si="63"/>
        <v>11515.5</v>
      </c>
      <c r="F356" s="145">
        <f t="shared" si="64"/>
        <v>12367.58</v>
      </c>
      <c r="G356" s="145">
        <f t="shared" si="65"/>
        <v>250661.12000000192</v>
      </c>
      <c r="J356" s="199">
        <f t="shared" si="72"/>
        <v>54605</v>
      </c>
      <c r="K356" s="167">
        <v>339</v>
      </c>
      <c r="L356" s="174">
        <f t="shared" si="73"/>
        <v>369928.18024476536</v>
      </c>
      <c r="M356" s="200">
        <f t="shared" si="66"/>
        <v>1202.27</v>
      </c>
      <c r="N356" s="200">
        <f t="shared" si="67"/>
        <v>16248.24</v>
      </c>
      <c r="O356" s="200">
        <f t="shared" si="68"/>
        <v>17450.509999999998</v>
      </c>
      <c r="P356" s="200">
        <f t="shared" si="69"/>
        <v>353679.94024476537</v>
      </c>
    </row>
    <row r="357" spans="1:16" x14ac:dyDescent="0.25">
      <c r="A357" s="143">
        <f t="shared" si="71"/>
        <v>54636</v>
      </c>
      <c r="B357" s="144">
        <v>340</v>
      </c>
      <c r="C357" s="131">
        <f t="shared" si="70"/>
        <v>250661.12000000192</v>
      </c>
      <c r="D357" s="145">
        <f t="shared" si="62"/>
        <v>814.65</v>
      </c>
      <c r="E357" s="145">
        <f t="shared" si="63"/>
        <v>11552.93</v>
      </c>
      <c r="F357" s="145">
        <f t="shared" si="64"/>
        <v>12367.58</v>
      </c>
      <c r="G357" s="145">
        <f t="shared" si="65"/>
        <v>239108.19000000192</v>
      </c>
      <c r="J357" s="199">
        <f t="shared" si="72"/>
        <v>54636</v>
      </c>
      <c r="K357" s="167">
        <v>340</v>
      </c>
      <c r="L357" s="174">
        <f t="shared" si="73"/>
        <v>353679.94024476537</v>
      </c>
      <c r="M357" s="200">
        <f t="shared" si="66"/>
        <v>1149.46</v>
      </c>
      <c r="N357" s="200">
        <f t="shared" si="67"/>
        <v>16301.05</v>
      </c>
      <c r="O357" s="200">
        <f t="shared" si="68"/>
        <v>17450.509999999998</v>
      </c>
      <c r="P357" s="200">
        <f t="shared" si="69"/>
        <v>337378.89024476538</v>
      </c>
    </row>
    <row r="358" spans="1:16" x14ac:dyDescent="0.25">
      <c r="A358" s="143">
        <f t="shared" si="71"/>
        <v>54667</v>
      </c>
      <c r="B358" s="144">
        <v>341</v>
      </c>
      <c r="C358" s="131">
        <f t="shared" si="70"/>
        <v>239108.19000000192</v>
      </c>
      <c r="D358" s="145">
        <f t="shared" si="62"/>
        <v>777.1</v>
      </c>
      <c r="E358" s="145">
        <f t="shared" si="63"/>
        <v>11590.48</v>
      </c>
      <c r="F358" s="145">
        <f t="shared" si="64"/>
        <v>12367.58</v>
      </c>
      <c r="G358" s="145">
        <f t="shared" si="65"/>
        <v>227517.71000000191</v>
      </c>
      <c r="J358" s="199">
        <f t="shared" si="72"/>
        <v>54667</v>
      </c>
      <c r="K358" s="167">
        <v>341</v>
      </c>
      <c r="L358" s="174">
        <f t="shared" si="73"/>
        <v>337378.89024476538</v>
      </c>
      <c r="M358" s="200">
        <f t="shared" si="66"/>
        <v>1096.48</v>
      </c>
      <c r="N358" s="200">
        <f t="shared" si="67"/>
        <v>16354.03</v>
      </c>
      <c r="O358" s="200">
        <f t="shared" si="68"/>
        <v>17450.509999999998</v>
      </c>
      <c r="P358" s="200">
        <f t="shared" si="69"/>
        <v>321024.86024476535</v>
      </c>
    </row>
    <row r="359" spans="1:16" x14ac:dyDescent="0.25">
      <c r="A359" s="143">
        <f t="shared" si="71"/>
        <v>54697</v>
      </c>
      <c r="B359" s="144">
        <v>342</v>
      </c>
      <c r="C359" s="131">
        <f t="shared" si="70"/>
        <v>227517.71000000191</v>
      </c>
      <c r="D359" s="145">
        <f t="shared" si="62"/>
        <v>739.43</v>
      </c>
      <c r="E359" s="145">
        <f t="shared" si="63"/>
        <v>11628.15</v>
      </c>
      <c r="F359" s="145">
        <f t="shared" si="64"/>
        <v>12367.58</v>
      </c>
      <c r="G359" s="145">
        <f t="shared" si="65"/>
        <v>215889.56000000192</v>
      </c>
      <c r="J359" s="199">
        <f t="shared" si="72"/>
        <v>54697</v>
      </c>
      <c r="K359" s="167">
        <v>342</v>
      </c>
      <c r="L359" s="174">
        <f t="shared" si="73"/>
        <v>321024.86024476535</v>
      </c>
      <c r="M359" s="200">
        <f t="shared" si="66"/>
        <v>1043.33</v>
      </c>
      <c r="N359" s="200">
        <f t="shared" si="67"/>
        <v>16407.18</v>
      </c>
      <c r="O359" s="200">
        <f t="shared" si="68"/>
        <v>17450.509999999998</v>
      </c>
      <c r="P359" s="200">
        <f t="shared" si="69"/>
        <v>304617.68024476536</v>
      </c>
    </row>
    <row r="360" spans="1:16" x14ac:dyDescent="0.25">
      <c r="A360" s="143">
        <f t="shared" si="71"/>
        <v>54728</v>
      </c>
      <c r="B360" s="144">
        <v>343</v>
      </c>
      <c r="C360" s="131">
        <f t="shared" si="70"/>
        <v>215889.56000000192</v>
      </c>
      <c r="D360" s="145">
        <f t="shared" si="62"/>
        <v>701.64</v>
      </c>
      <c r="E360" s="145">
        <f t="shared" si="63"/>
        <v>11665.94</v>
      </c>
      <c r="F360" s="145">
        <f t="shared" si="64"/>
        <v>12367.58</v>
      </c>
      <c r="G360" s="145">
        <f t="shared" si="65"/>
        <v>204223.62000000192</v>
      </c>
      <c r="J360" s="199">
        <f t="shared" si="72"/>
        <v>54728</v>
      </c>
      <c r="K360" s="167">
        <v>343</v>
      </c>
      <c r="L360" s="174">
        <f t="shared" si="73"/>
        <v>304617.68024476536</v>
      </c>
      <c r="M360" s="200">
        <f t="shared" si="66"/>
        <v>990.01</v>
      </c>
      <c r="N360" s="200">
        <f t="shared" si="67"/>
        <v>16460.5</v>
      </c>
      <c r="O360" s="200">
        <f t="shared" si="68"/>
        <v>17450.509999999998</v>
      </c>
      <c r="P360" s="200">
        <f t="shared" si="69"/>
        <v>288157.18024476536</v>
      </c>
    </row>
    <row r="361" spans="1:16" x14ac:dyDescent="0.25">
      <c r="A361" s="143">
        <f t="shared" si="71"/>
        <v>54758</v>
      </c>
      <c r="B361" s="144">
        <v>344</v>
      </c>
      <c r="C361" s="131">
        <f t="shared" si="70"/>
        <v>204223.62000000192</v>
      </c>
      <c r="D361" s="145">
        <f t="shared" si="62"/>
        <v>663.73</v>
      </c>
      <c r="E361" s="145">
        <f t="shared" si="63"/>
        <v>11703.85</v>
      </c>
      <c r="F361" s="145">
        <f t="shared" si="64"/>
        <v>12367.58</v>
      </c>
      <c r="G361" s="145">
        <f t="shared" si="65"/>
        <v>192519.77000000191</v>
      </c>
      <c r="J361" s="199">
        <f t="shared" si="72"/>
        <v>54758</v>
      </c>
      <c r="K361" s="167">
        <v>344</v>
      </c>
      <c r="L361" s="174">
        <f t="shared" si="73"/>
        <v>288157.18024476536</v>
      </c>
      <c r="M361" s="200">
        <f t="shared" si="66"/>
        <v>936.51</v>
      </c>
      <c r="N361" s="200">
        <f t="shared" si="67"/>
        <v>16514</v>
      </c>
      <c r="O361" s="200">
        <f t="shared" si="68"/>
        <v>17450.509999999998</v>
      </c>
      <c r="P361" s="200">
        <f t="shared" si="69"/>
        <v>271643.18024476536</v>
      </c>
    </row>
    <row r="362" spans="1:16" x14ac:dyDescent="0.25">
      <c r="A362" s="143">
        <f t="shared" si="71"/>
        <v>54789</v>
      </c>
      <c r="B362" s="144">
        <v>345</v>
      </c>
      <c r="C362" s="131">
        <f t="shared" si="70"/>
        <v>192519.77000000191</v>
      </c>
      <c r="D362" s="145">
        <f t="shared" si="62"/>
        <v>625.69000000000005</v>
      </c>
      <c r="E362" s="145">
        <f t="shared" si="63"/>
        <v>11741.89</v>
      </c>
      <c r="F362" s="145">
        <f t="shared" si="64"/>
        <v>12367.58</v>
      </c>
      <c r="G362" s="145">
        <f t="shared" si="65"/>
        <v>180777.88000000193</v>
      </c>
      <c r="J362" s="199">
        <f t="shared" si="72"/>
        <v>54789</v>
      </c>
      <c r="K362" s="167">
        <v>345</v>
      </c>
      <c r="L362" s="174">
        <f t="shared" si="73"/>
        <v>271643.18024476536</v>
      </c>
      <c r="M362" s="200">
        <f t="shared" si="66"/>
        <v>882.84</v>
      </c>
      <c r="N362" s="200">
        <f t="shared" si="67"/>
        <v>16567.669999999998</v>
      </c>
      <c r="O362" s="200">
        <f t="shared" si="68"/>
        <v>17450.509999999998</v>
      </c>
      <c r="P362" s="200">
        <f t="shared" si="69"/>
        <v>255075.51024476538</v>
      </c>
    </row>
    <row r="363" spans="1:16" x14ac:dyDescent="0.25">
      <c r="A363" s="143">
        <f t="shared" si="71"/>
        <v>54820</v>
      </c>
      <c r="B363" s="144">
        <v>346</v>
      </c>
      <c r="C363" s="131">
        <f t="shared" si="70"/>
        <v>180777.88000000193</v>
      </c>
      <c r="D363" s="145">
        <f t="shared" si="62"/>
        <v>587.53</v>
      </c>
      <c r="E363" s="145">
        <f t="shared" si="63"/>
        <v>11780.05</v>
      </c>
      <c r="F363" s="145">
        <f t="shared" si="64"/>
        <v>12367.58</v>
      </c>
      <c r="G363" s="145">
        <f t="shared" si="65"/>
        <v>168997.83000000194</v>
      </c>
      <c r="J363" s="199">
        <f t="shared" si="72"/>
        <v>54820</v>
      </c>
      <c r="K363" s="167">
        <v>346</v>
      </c>
      <c r="L363" s="174">
        <f t="shared" si="73"/>
        <v>255075.51024476538</v>
      </c>
      <c r="M363" s="200">
        <f t="shared" si="66"/>
        <v>829</v>
      </c>
      <c r="N363" s="200">
        <f t="shared" si="67"/>
        <v>16621.509999999998</v>
      </c>
      <c r="O363" s="200">
        <f t="shared" si="68"/>
        <v>17450.509999999998</v>
      </c>
      <c r="P363" s="200">
        <f t="shared" si="69"/>
        <v>238454.00024476537</v>
      </c>
    </row>
    <row r="364" spans="1:16" x14ac:dyDescent="0.25">
      <c r="A364" s="143">
        <f t="shared" si="71"/>
        <v>54848</v>
      </c>
      <c r="B364" s="144">
        <v>347</v>
      </c>
      <c r="C364" s="131">
        <f t="shared" si="70"/>
        <v>168997.83000000194</v>
      </c>
      <c r="D364" s="145">
        <f t="shared" si="62"/>
        <v>549.24</v>
      </c>
      <c r="E364" s="145">
        <f t="shared" si="63"/>
        <v>11818.33</v>
      </c>
      <c r="F364" s="145">
        <f t="shared" si="64"/>
        <v>12367.58</v>
      </c>
      <c r="G364" s="145">
        <f t="shared" si="65"/>
        <v>157179.50000000195</v>
      </c>
      <c r="J364" s="199">
        <f t="shared" si="72"/>
        <v>54848</v>
      </c>
      <c r="K364" s="167">
        <v>347</v>
      </c>
      <c r="L364" s="174">
        <f t="shared" si="73"/>
        <v>238454.00024476537</v>
      </c>
      <c r="M364" s="200">
        <f t="shared" si="66"/>
        <v>774.98</v>
      </c>
      <c r="N364" s="200">
        <f t="shared" si="67"/>
        <v>16675.53</v>
      </c>
      <c r="O364" s="200">
        <f t="shared" si="68"/>
        <v>17450.509999999998</v>
      </c>
      <c r="P364" s="200">
        <f t="shared" si="69"/>
        <v>221778.47024476537</v>
      </c>
    </row>
    <row r="365" spans="1:16" x14ac:dyDescent="0.25">
      <c r="A365" s="143">
        <f t="shared" si="71"/>
        <v>54879</v>
      </c>
      <c r="B365" s="144">
        <v>348</v>
      </c>
      <c r="C365" s="131">
        <f t="shared" si="70"/>
        <v>157179.50000000195</v>
      </c>
      <c r="D365" s="145">
        <f t="shared" si="62"/>
        <v>510.83</v>
      </c>
      <c r="E365" s="145">
        <f t="shared" si="63"/>
        <v>11856.74</v>
      </c>
      <c r="F365" s="145">
        <f t="shared" si="64"/>
        <v>12367.58</v>
      </c>
      <c r="G365" s="145">
        <f t="shared" si="65"/>
        <v>145322.76000000196</v>
      </c>
      <c r="J365" s="199">
        <f t="shared" si="72"/>
        <v>54879</v>
      </c>
      <c r="K365" s="167">
        <v>348</v>
      </c>
      <c r="L365" s="174">
        <f t="shared" si="73"/>
        <v>221778.47024476537</v>
      </c>
      <c r="M365" s="200">
        <f t="shared" si="66"/>
        <v>720.78</v>
      </c>
      <c r="N365" s="200">
        <f t="shared" si="67"/>
        <v>16729.73</v>
      </c>
      <c r="O365" s="200">
        <f t="shared" si="68"/>
        <v>17450.509999999998</v>
      </c>
      <c r="P365" s="200">
        <f t="shared" si="69"/>
        <v>205048.74024476536</v>
      </c>
    </row>
    <row r="366" spans="1:16" x14ac:dyDescent="0.25">
      <c r="A366" s="143">
        <f t="shared" si="71"/>
        <v>54909</v>
      </c>
      <c r="B366" s="144">
        <v>349</v>
      </c>
      <c r="C366" s="131">
        <f t="shared" si="70"/>
        <v>145322.76000000196</v>
      </c>
      <c r="D366" s="145">
        <f t="shared" si="62"/>
        <v>472.3</v>
      </c>
      <c r="E366" s="145">
        <f t="shared" si="63"/>
        <v>11895.28</v>
      </c>
      <c r="F366" s="145">
        <f t="shared" si="64"/>
        <v>12367.58</v>
      </c>
      <c r="G366" s="145">
        <f t="shared" si="65"/>
        <v>133427.48000000196</v>
      </c>
      <c r="J366" s="199">
        <f t="shared" si="72"/>
        <v>54909</v>
      </c>
      <c r="K366" s="167">
        <v>349</v>
      </c>
      <c r="L366" s="174">
        <f t="shared" si="73"/>
        <v>205048.74024476536</v>
      </c>
      <c r="M366" s="200">
        <f t="shared" si="66"/>
        <v>666.41</v>
      </c>
      <c r="N366" s="200">
        <f t="shared" si="67"/>
        <v>16784.099999999999</v>
      </c>
      <c r="O366" s="200">
        <f t="shared" si="68"/>
        <v>17450.509999999998</v>
      </c>
      <c r="P366" s="200">
        <f t="shared" si="69"/>
        <v>188264.64024476535</v>
      </c>
    </row>
    <row r="367" spans="1:16" x14ac:dyDescent="0.25">
      <c r="A367" s="143">
        <f t="shared" si="71"/>
        <v>54940</v>
      </c>
      <c r="B367" s="144">
        <v>350</v>
      </c>
      <c r="C367" s="131">
        <f t="shared" si="70"/>
        <v>133427.48000000196</v>
      </c>
      <c r="D367" s="145">
        <f t="shared" si="62"/>
        <v>433.64</v>
      </c>
      <c r="E367" s="145">
        <f t="shared" si="63"/>
        <v>11933.94</v>
      </c>
      <c r="F367" s="145">
        <f t="shared" si="64"/>
        <v>12367.58</v>
      </c>
      <c r="G367" s="145">
        <f t="shared" si="65"/>
        <v>121493.54000000196</v>
      </c>
      <c r="J367" s="199">
        <f t="shared" si="72"/>
        <v>54940</v>
      </c>
      <c r="K367" s="167">
        <v>350</v>
      </c>
      <c r="L367" s="174">
        <f t="shared" si="73"/>
        <v>188264.64024476535</v>
      </c>
      <c r="M367" s="200">
        <f t="shared" si="66"/>
        <v>611.86</v>
      </c>
      <c r="N367" s="200">
        <f t="shared" si="67"/>
        <v>16838.650000000001</v>
      </c>
      <c r="O367" s="200">
        <f t="shared" si="68"/>
        <v>17450.509999999998</v>
      </c>
      <c r="P367" s="200">
        <f t="shared" si="69"/>
        <v>171425.99024476536</v>
      </c>
    </row>
    <row r="368" spans="1:16" x14ac:dyDescent="0.25">
      <c r="A368" s="143">
        <f t="shared" si="71"/>
        <v>54970</v>
      </c>
      <c r="B368" s="144">
        <v>351</v>
      </c>
      <c r="C368" s="131">
        <f t="shared" si="70"/>
        <v>121493.54000000196</v>
      </c>
      <c r="D368" s="145">
        <f t="shared" si="62"/>
        <v>394.85</v>
      </c>
      <c r="E368" s="145">
        <f t="shared" si="63"/>
        <v>11972.72</v>
      </c>
      <c r="F368" s="145">
        <f t="shared" si="64"/>
        <v>12367.58</v>
      </c>
      <c r="G368" s="145">
        <f t="shared" si="65"/>
        <v>109520.82000000196</v>
      </c>
      <c r="J368" s="199">
        <f t="shared" si="72"/>
        <v>54970</v>
      </c>
      <c r="K368" s="167">
        <v>351</v>
      </c>
      <c r="L368" s="174">
        <f t="shared" si="73"/>
        <v>171425.99024476536</v>
      </c>
      <c r="M368" s="200">
        <f t="shared" si="66"/>
        <v>557.13</v>
      </c>
      <c r="N368" s="200">
        <f t="shared" si="67"/>
        <v>16893.38</v>
      </c>
      <c r="O368" s="200">
        <f t="shared" si="68"/>
        <v>17450.509999999998</v>
      </c>
      <c r="P368" s="200">
        <f t="shared" si="69"/>
        <v>154532.61024476535</v>
      </c>
    </row>
    <row r="369" spans="1:16" x14ac:dyDescent="0.25">
      <c r="A369" s="143">
        <f t="shared" si="71"/>
        <v>55001</v>
      </c>
      <c r="B369" s="144">
        <v>352</v>
      </c>
      <c r="C369" s="131">
        <f t="shared" si="70"/>
        <v>109520.82000000196</v>
      </c>
      <c r="D369" s="145">
        <f t="shared" si="62"/>
        <v>355.94</v>
      </c>
      <c r="E369" s="145">
        <f t="shared" si="63"/>
        <v>12011.64</v>
      </c>
      <c r="F369" s="145">
        <f t="shared" si="64"/>
        <v>12367.58</v>
      </c>
      <c r="G369" s="145">
        <f t="shared" si="65"/>
        <v>97509.180000001958</v>
      </c>
      <c r="J369" s="199">
        <f t="shared" si="72"/>
        <v>55001</v>
      </c>
      <c r="K369" s="167">
        <v>352</v>
      </c>
      <c r="L369" s="174">
        <f t="shared" si="73"/>
        <v>154532.61024476535</v>
      </c>
      <c r="M369" s="200">
        <f t="shared" si="66"/>
        <v>502.23</v>
      </c>
      <c r="N369" s="200">
        <f t="shared" si="67"/>
        <v>16948.28</v>
      </c>
      <c r="O369" s="200">
        <f t="shared" si="68"/>
        <v>17450.509999999998</v>
      </c>
      <c r="P369" s="200">
        <f t="shared" si="69"/>
        <v>137584.33024476536</v>
      </c>
    </row>
    <row r="370" spans="1:16" x14ac:dyDescent="0.25">
      <c r="A370" s="143">
        <f t="shared" si="71"/>
        <v>55032</v>
      </c>
      <c r="B370" s="144">
        <v>353</v>
      </c>
      <c r="C370" s="131">
        <f t="shared" si="70"/>
        <v>97509.180000001958</v>
      </c>
      <c r="D370" s="145">
        <f t="shared" si="62"/>
        <v>316.89999999999998</v>
      </c>
      <c r="E370" s="145">
        <f t="shared" si="63"/>
        <v>12050.67</v>
      </c>
      <c r="F370" s="145">
        <f t="shared" si="64"/>
        <v>12367.58</v>
      </c>
      <c r="G370" s="145">
        <f t="shared" si="65"/>
        <v>85458.510000001959</v>
      </c>
      <c r="J370" s="199">
        <f t="shared" si="72"/>
        <v>55032</v>
      </c>
      <c r="K370" s="167">
        <v>353</v>
      </c>
      <c r="L370" s="174">
        <f t="shared" si="73"/>
        <v>137584.33024476536</v>
      </c>
      <c r="M370" s="200">
        <f t="shared" si="66"/>
        <v>447.15</v>
      </c>
      <c r="N370" s="200">
        <f t="shared" si="67"/>
        <v>17003.36</v>
      </c>
      <c r="O370" s="200">
        <f t="shared" si="68"/>
        <v>17450.509999999998</v>
      </c>
      <c r="P370" s="200">
        <f t="shared" si="69"/>
        <v>120580.97024476535</v>
      </c>
    </row>
    <row r="371" spans="1:16" x14ac:dyDescent="0.25">
      <c r="A371" s="143">
        <f t="shared" si="71"/>
        <v>55062</v>
      </c>
      <c r="B371" s="144">
        <v>354</v>
      </c>
      <c r="C371" s="131">
        <f t="shared" si="70"/>
        <v>85458.510000001959</v>
      </c>
      <c r="D371" s="145">
        <f t="shared" si="62"/>
        <v>277.74</v>
      </c>
      <c r="E371" s="145">
        <f t="shared" si="63"/>
        <v>12089.84</v>
      </c>
      <c r="F371" s="145">
        <f t="shared" si="64"/>
        <v>12367.58</v>
      </c>
      <c r="G371" s="145">
        <f t="shared" si="65"/>
        <v>73368.670000001963</v>
      </c>
      <c r="J371" s="199">
        <f t="shared" si="72"/>
        <v>55062</v>
      </c>
      <c r="K371" s="167">
        <v>354</v>
      </c>
      <c r="L371" s="174">
        <f t="shared" si="73"/>
        <v>120580.97024476535</v>
      </c>
      <c r="M371" s="200">
        <f t="shared" si="66"/>
        <v>391.89</v>
      </c>
      <c r="N371" s="200">
        <f t="shared" si="67"/>
        <v>17058.62</v>
      </c>
      <c r="O371" s="200">
        <f t="shared" si="68"/>
        <v>17450.509999999998</v>
      </c>
      <c r="P371" s="200">
        <f t="shared" si="69"/>
        <v>103522.35024476536</v>
      </c>
    </row>
    <row r="372" spans="1:16" x14ac:dyDescent="0.25">
      <c r="A372" s="143">
        <f t="shared" si="71"/>
        <v>55093</v>
      </c>
      <c r="B372" s="144">
        <v>355</v>
      </c>
      <c r="C372" s="131">
        <f t="shared" si="70"/>
        <v>73368.670000001963</v>
      </c>
      <c r="D372" s="145">
        <f t="shared" si="62"/>
        <v>238.45</v>
      </c>
      <c r="E372" s="145">
        <f t="shared" si="63"/>
        <v>12129.13</v>
      </c>
      <c r="F372" s="145">
        <f t="shared" si="64"/>
        <v>12367.58</v>
      </c>
      <c r="G372" s="145">
        <f t="shared" si="65"/>
        <v>61239.540000001965</v>
      </c>
      <c r="J372" s="199">
        <f t="shared" si="72"/>
        <v>55093</v>
      </c>
      <c r="K372" s="167">
        <v>355</v>
      </c>
      <c r="L372" s="174">
        <f t="shared" si="73"/>
        <v>103522.35024476536</v>
      </c>
      <c r="M372" s="200">
        <f t="shared" si="66"/>
        <v>336.45</v>
      </c>
      <c r="N372" s="200">
        <f t="shared" si="67"/>
        <v>17114.060000000001</v>
      </c>
      <c r="O372" s="200">
        <f t="shared" si="68"/>
        <v>17450.509999999998</v>
      </c>
      <c r="P372" s="200">
        <f t="shared" si="69"/>
        <v>86408.290244765361</v>
      </c>
    </row>
    <row r="373" spans="1:16" x14ac:dyDescent="0.25">
      <c r="A373" s="143">
        <f t="shared" si="71"/>
        <v>55123</v>
      </c>
      <c r="B373" s="144">
        <v>356</v>
      </c>
      <c r="C373" s="131">
        <f t="shared" si="70"/>
        <v>61239.540000001965</v>
      </c>
      <c r="D373" s="145">
        <f t="shared" si="62"/>
        <v>199.03</v>
      </c>
      <c r="E373" s="145">
        <f t="shared" si="63"/>
        <v>12168.55</v>
      </c>
      <c r="F373" s="145">
        <f t="shared" si="64"/>
        <v>12367.58</v>
      </c>
      <c r="G373" s="145">
        <f t="shared" si="65"/>
        <v>49070.99000000197</v>
      </c>
      <c r="J373" s="199">
        <f t="shared" si="72"/>
        <v>55123</v>
      </c>
      <c r="K373" s="167">
        <v>356</v>
      </c>
      <c r="L373" s="174">
        <f t="shared" si="73"/>
        <v>86408.290244765361</v>
      </c>
      <c r="M373" s="200">
        <f t="shared" si="66"/>
        <v>280.83</v>
      </c>
      <c r="N373" s="200">
        <f t="shared" si="67"/>
        <v>17169.68</v>
      </c>
      <c r="O373" s="200">
        <f t="shared" si="68"/>
        <v>17450.509999999998</v>
      </c>
      <c r="P373" s="200">
        <f t="shared" si="69"/>
        <v>69238.610244765354</v>
      </c>
    </row>
    <row r="374" spans="1:16" x14ac:dyDescent="0.25">
      <c r="A374" s="143">
        <f t="shared" si="71"/>
        <v>55154</v>
      </c>
      <c r="B374" s="144">
        <v>357</v>
      </c>
      <c r="C374" s="131">
        <f t="shared" si="70"/>
        <v>49070.99000000197</v>
      </c>
      <c r="D374" s="145">
        <f t="shared" si="62"/>
        <v>159.47999999999999</v>
      </c>
      <c r="E374" s="145">
        <f t="shared" si="63"/>
        <v>12208.1</v>
      </c>
      <c r="F374" s="145">
        <f t="shared" si="64"/>
        <v>12367.58</v>
      </c>
      <c r="G374" s="145">
        <f t="shared" si="65"/>
        <v>36862.890000001971</v>
      </c>
      <c r="J374" s="199">
        <f t="shared" si="72"/>
        <v>55154</v>
      </c>
      <c r="K374" s="167">
        <v>357</v>
      </c>
      <c r="L374" s="174">
        <f t="shared" si="73"/>
        <v>69238.610244765354</v>
      </c>
      <c r="M374" s="200">
        <f t="shared" si="66"/>
        <v>225.03</v>
      </c>
      <c r="N374" s="200">
        <f t="shared" si="67"/>
        <v>17225.48</v>
      </c>
      <c r="O374" s="200">
        <f t="shared" si="68"/>
        <v>17450.509999999998</v>
      </c>
      <c r="P374" s="200">
        <f t="shared" si="69"/>
        <v>52013.130244765358</v>
      </c>
    </row>
    <row r="375" spans="1:16" x14ac:dyDescent="0.25">
      <c r="A375" s="143">
        <f t="shared" si="71"/>
        <v>55185</v>
      </c>
      <c r="B375" s="144">
        <v>358</v>
      </c>
      <c r="C375" s="131">
        <f t="shared" si="70"/>
        <v>36862.890000001971</v>
      </c>
      <c r="D375" s="145">
        <f t="shared" si="62"/>
        <v>119.8</v>
      </c>
      <c r="E375" s="145">
        <f t="shared" si="63"/>
        <v>12247.77</v>
      </c>
      <c r="F375" s="145">
        <f t="shared" si="64"/>
        <v>12367.58</v>
      </c>
      <c r="G375" s="145">
        <f t="shared" si="65"/>
        <v>24615.120000001971</v>
      </c>
      <c r="J375" s="199">
        <f t="shared" si="72"/>
        <v>55185</v>
      </c>
      <c r="K375" s="167">
        <v>358</v>
      </c>
      <c r="L375" s="174">
        <f t="shared" si="73"/>
        <v>52013.130244765358</v>
      </c>
      <c r="M375" s="200">
        <f t="shared" si="66"/>
        <v>169.04</v>
      </c>
      <c r="N375" s="200">
        <f t="shared" si="67"/>
        <v>17281.47</v>
      </c>
      <c r="O375" s="200">
        <f t="shared" si="68"/>
        <v>17450.509999999998</v>
      </c>
      <c r="P375" s="200">
        <f t="shared" si="69"/>
        <v>34731.660244765357</v>
      </c>
    </row>
    <row r="376" spans="1:16" x14ac:dyDescent="0.25">
      <c r="A376" s="143">
        <f t="shared" si="71"/>
        <v>55213</v>
      </c>
      <c r="B376" s="144">
        <v>359</v>
      </c>
      <c r="C376" s="131">
        <f t="shared" si="70"/>
        <v>24615.120000001971</v>
      </c>
      <c r="D376" s="145">
        <f t="shared" si="62"/>
        <v>80</v>
      </c>
      <c r="E376" s="145">
        <f t="shared" si="63"/>
        <v>12287.58</v>
      </c>
      <c r="F376" s="145">
        <f t="shared" si="64"/>
        <v>12367.58</v>
      </c>
      <c r="G376" s="145">
        <f t="shared" si="65"/>
        <v>12327.540000001971</v>
      </c>
      <c r="J376" s="199">
        <f t="shared" si="72"/>
        <v>55213</v>
      </c>
      <c r="K376" s="167">
        <v>359</v>
      </c>
      <c r="L376" s="174">
        <f t="shared" si="73"/>
        <v>34731.660244765357</v>
      </c>
      <c r="M376" s="200">
        <f t="shared" si="66"/>
        <v>112.88</v>
      </c>
      <c r="N376" s="200">
        <f t="shared" si="67"/>
        <v>17337.63</v>
      </c>
      <c r="O376" s="200">
        <f t="shared" si="68"/>
        <v>17450.509999999998</v>
      </c>
      <c r="P376" s="200">
        <f t="shared" si="69"/>
        <v>17394.030244765356</v>
      </c>
    </row>
    <row r="377" spans="1:16" x14ac:dyDescent="0.25">
      <c r="A377" s="143">
        <f t="shared" si="71"/>
        <v>55244</v>
      </c>
      <c r="B377" s="144">
        <v>360</v>
      </c>
      <c r="C377" s="131">
        <f t="shared" si="70"/>
        <v>12327.540000001971</v>
      </c>
      <c r="D377" s="145">
        <f t="shared" si="62"/>
        <v>40.06</v>
      </c>
      <c r="E377" s="145">
        <f t="shared" si="63"/>
        <v>12327.51</v>
      </c>
      <c r="F377" s="145">
        <f t="shared" si="64"/>
        <v>12367.58</v>
      </c>
      <c r="G377" s="145">
        <v>0</v>
      </c>
      <c r="J377" s="199">
        <f t="shared" si="72"/>
        <v>55244</v>
      </c>
      <c r="K377" s="167">
        <v>360</v>
      </c>
      <c r="L377" s="174">
        <f t="shared" si="73"/>
        <v>17394.030244765356</v>
      </c>
      <c r="M377" s="200">
        <f t="shared" si="66"/>
        <v>56.53</v>
      </c>
      <c r="N377" s="200">
        <f t="shared" si="67"/>
        <v>17393.98</v>
      </c>
      <c r="O377" s="200">
        <f t="shared" si="68"/>
        <v>17450.509999999998</v>
      </c>
      <c r="P377" s="200">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3"/>
  <sheetViews>
    <sheetView workbookViewId="0">
      <selection activeCell="B4" sqref="B4"/>
    </sheetView>
  </sheetViews>
  <sheetFormatPr defaultColWidth="9.140625" defaultRowHeight="15" x14ac:dyDescent="0.25"/>
  <cols>
    <col min="1" max="1" width="9.140625" style="141"/>
    <col min="2" max="2" width="7.85546875" style="141" customWidth="1"/>
    <col min="3" max="3" width="14.7109375" style="141" customWidth="1"/>
    <col min="4" max="4" width="14.28515625" style="141" customWidth="1"/>
    <col min="5" max="7" width="14.7109375" style="141" customWidth="1"/>
    <col min="8" max="10" width="9.140625" style="141"/>
    <col min="11" max="11" width="11" style="141" customWidth="1"/>
    <col min="12" max="16384" width="9.140625" style="141"/>
  </cols>
  <sheetData>
    <row r="1" spans="1:16" x14ac:dyDescent="0.25">
      <c r="A1" s="125"/>
      <c r="B1" s="125"/>
      <c r="C1" s="125"/>
      <c r="D1" s="125"/>
      <c r="E1" s="125"/>
      <c r="F1" s="125"/>
      <c r="G1" s="126"/>
    </row>
    <row r="2" spans="1:16" x14ac:dyDescent="0.25">
      <c r="A2" s="125"/>
      <c r="B2" s="125"/>
      <c r="C2" s="125"/>
      <c r="D2" s="125"/>
      <c r="E2" s="125"/>
      <c r="F2" s="127"/>
      <c r="G2" s="128"/>
      <c r="K2" s="112"/>
      <c r="L2" s="112"/>
      <c r="M2" s="112"/>
      <c r="N2" s="112"/>
    </row>
    <row r="3" spans="1:16" x14ac:dyDescent="0.25">
      <c r="A3" s="125"/>
      <c r="B3" s="125"/>
      <c r="C3" s="125"/>
      <c r="D3" s="125"/>
      <c r="E3" s="125"/>
      <c r="F3" s="127"/>
      <c r="G3" s="128"/>
      <c r="K3" s="112"/>
      <c r="L3" s="112"/>
      <c r="M3" s="112"/>
      <c r="N3" s="112"/>
    </row>
    <row r="4" spans="1:16" ht="21" x14ac:dyDescent="0.35">
      <c r="A4" s="125"/>
      <c r="B4" s="129" t="s">
        <v>61</v>
      </c>
      <c r="C4" s="125"/>
      <c r="D4" s="125"/>
      <c r="E4" s="130"/>
      <c r="F4" s="131"/>
      <c r="G4" s="125"/>
      <c r="K4" s="112"/>
      <c r="L4" s="112"/>
      <c r="M4" s="112"/>
      <c r="N4" s="112"/>
      <c r="O4" s="148"/>
    </row>
    <row r="5" spans="1:16" x14ac:dyDescent="0.25">
      <c r="A5" s="125"/>
      <c r="B5" s="125"/>
      <c r="C5" s="125"/>
      <c r="D5" s="125"/>
      <c r="E5" s="125"/>
      <c r="F5" s="131"/>
      <c r="G5" s="125"/>
      <c r="K5" s="112"/>
      <c r="L5" s="112"/>
      <c r="M5" s="112"/>
      <c r="N5" s="112"/>
      <c r="O5" s="148"/>
    </row>
    <row r="6" spans="1:16" x14ac:dyDescent="0.25">
      <c r="A6" s="125"/>
      <c r="B6" s="132" t="s">
        <v>31</v>
      </c>
      <c r="C6" s="133"/>
      <c r="D6" s="134"/>
      <c r="E6" s="135">
        <v>44317</v>
      </c>
      <c r="F6" s="136"/>
      <c r="G6" s="125"/>
      <c r="K6" s="112"/>
      <c r="L6" s="112"/>
      <c r="M6" s="112"/>
      <c r="N6" s="112"/>
      <c r="O6" s="110"/>
    </row>
    <row r="7" spans="1:16" x14ac:dyDescent="0.25">
      <c r="A7" s="125"/>
      <c r="B7" s="137" t="s">
        <v>32</v>
      </c>
      <c r="C7" s="144"/>
      <c r="E7" s="111">
        <v>120</v>
      </c>
      <c r="F7" s="138" t="s">
        <v>19</v>
      </c>
      <c r="G7" s="125"/>
      <c r="I7" s="233"/>
      <c r="K7" s="112"/>
      <c r="L7" s="112"/>
      <c r="M7" s="112"/>
      <c r="N7" s="112"/>
      <c r="O7" s="154"/>
    </row>
    <row r="8" spans="1:16" x14ac:dyDescent="0.25">
      <c r="A8" s="125"/>
      <c r="B8" s="137" t="s">
        <v>57</v>
      </c>
      <c r="C8" s="144"/>
      <c r="D8" s="155">
        <f>E6-1</f>
        <v>44316</v>
      </c>
      <c r="E8" s="185">
        <v>48624.42</v>
      </c>
      <c r="F8" s="138" t="s">
        <v>34</v>
      </c>
      <c r="G8" s="125"/>
      <c r="M8" s="156"/>
      <c r="N8" s="156"/>
      <c r="O8" s="156"/>
    </row>
    <row r="9" spans="1:16" x14ac:dyDescent="0.25">
      <c r="A9" s="125"/>
      <c r="B9" s="137" t="s">
        <v>58</v>
      </c>
      <c r="C9" s="144"/>
      <c r="D9" s="155">
        <f>EDATE(D8,E7)</f>
        <v>47968</v>
      </c>
      <c r="E9" s="185">
        <v>0</v>
      </c>
      <c r="F9" s="138" t="s">
        <v>34</v>
      </c>
      <c r="G9" s="125"/>
      <c r="K9" s="112"/>
      <c r="L9" s="112"/>
      <c r="M9" s="154"/>
      <c r="N9" s="154"/>
      <c r="O9" s="154"/>
      <c r="P9" s="156"/>
    </row>
    <row r="10" spans="1:16" x14ac:dyDescent="0.25">
      <c r="A10" s="125"/>
      <c r="B10" s="150" t="s">
        <v>59</v>
      </c>
      <c r="C10" s="151"/>
      <c r="D10" s="152"/>
      <c r="E10" s="153">
        <v>3.9E-2</v>
      </c>
      <c r="F10" s="139"/>
      <c r="G10" s="140"/>
      <c r="K10" s="112"/>
      <c r="L10" s="112"/>
      <c r="M10" s="154"/>
      <c r="N10" s="154"/>
      <c r="O10" s="154"/>
      <c r="P10" s="156"/>
    </row>
    <row r="11" spans="1:16" x14ac:dyDescent="0.25">
      <c r="A11" s="125"/>
      <c r="B11" s="111"/>
      <c r="C11" s="144"/>
      <c r="E11" s="157"/>
      <c r="F11" s="111"/>
      <c r="G11" s="140"/>
      <c r="K11" s="112"/>
      <c r="L11" s="112"/>
      <c r="M11" s="154"/>
      <c r="N11" s="154"/>
      <c r="O11" s="154"/>
      <c r="P11" s="156"/>
    </row>
    <row r="12" spans="1:16" x14ac:dyDescent="0.25">
      <c r="K12" s="112"/>
      <c r="L12" s="112"/>
      <c r="M12" s="154"/>
      <c r="N12" s="154"/>
      <c r="O12" s="154"/>
      <c r="P12" s="156"/>
    </row>
    <row r="13" spans="1:16" ht="15.75" thickBot="1" x14ac:dyDescent="0.3">
      <c r="A13" s="142" t="s">
        <v>38</v>
      </c>
      <c r="B13" s="142" t="s">
        <v>39</v>
      </c>
      <c r="C13" s="142" t="s">
        <v>40</v>
      </c>
      <c r="D13" s="142" t="s">
        <v>41</v>
      </c>
      <c r="E13" s="142" t="s">
        <v>42</v>
      </c>
      <c r="F13" s="142" t="s">
        <v>43</v>
      </c>
      <c r="G13" s="142" t="s">
        <v>44</v>
      </c>
      <c r="K13" s="112"/>
      <c r="L13" s="112"/>
      <c r="M13" s="154"/>
      <c r="N13" s="154"/>
      <c r="O13" s="154"/>
      <c r="P13" s="156"/>
    </row>
    <row r="14" spans="1:16" x14ac:dyDescent="0.25">
      <c r="A14" s="143">
        <f>E6</f>
        <v>44317</v>
      </c>
      <c r="B14" s="144">
        <v>1</v>
      </c>
      <c r="C14" s="131">
        <f>E8</f>
        <v>48624.42</v>
      </c>
      <c r="D14" s="145">
        <f>ROUND(C14*$E$10/12,2)</f>
        <v>158.03</v>
      </c>
      <c r="E14" s="145">
        <f>F14-D14</f>
        <v>331.96000000000004</v>
      </c>
      <c r="F14" s="145">
        <f>ROUND(PMT($E$10/12,E7,-E8,E9),2)</f>
        <v>489.99</v>
      </c>
      <c r="G14" s="145">
        <f>C14-E14</f>
        <v>48292.46</v>
      </c>
      <c r="K14" s="112"/>
      <c r="L14" s="112"/>
      <c r="M14" s="154"/>
      <c r="N14" s="154"/>
      <c r="O14" s="154"/>
      <c r="P14" s="156"/>
    </row>
    <row r="15" spans="1:16" x14ac:dyDescent="0.25">
      <c r="A15" s="143">
        <f>EDATE(A14,1)</f>
        <v>44348</v>
      </c>
      <c r="B15" s="144">
        <v>2</v>
      </c>
      <c r="C15" s="131">
        <f>G14</f>
        <v>48292.46</v>
      </c>
      <c r="D15" s="145">
        <f t="shared" ref="D15:D72" si="0">ROUND(C15*$E$10/12,2)</f>
        <v>156.94999999999999</v>
      </c>
      <c r="E15" s="145">
        <f>F15-D15</f>
        <v>333.04</v>
      </c>
      <c r="F15" s="145">
        <f>F14</f>
        <v>489.99</v>
      </c>
      <c r="G15" s="145">
        <f t="shared" ref="G15:G72" si="1">C15-E15</f>
        <v>47959.42</v>
      </c>
      <c r="K15" s="112"/>
      <c r="L15" s="112"/>
      <c r="M15" s="154"/>
      <c r="N15" s="154"/>
      <c r="O15" s="154"/>
      <c r="P15" s="156"/>
    </row>
    <row r="16" spans="1:16" x14ac:dyDescent="0.25">
      <c r="A16" s="143">
        <f>EDATE(A15,1)</f>
        <v>44378</v>
      </c>
      <c r="B16" s="144">
        <v>3</v>
      </c>
      <c r="C16" s="131">
        <f>G15</f>
        <v>47959.42</v>
      </c>
      <c r="D16" s="145">
        <f t="shared" si="0"/>
        <v>155.87</v>
      </c>
      <c r="E16" s="145">
        <f>F16-D16</f>
        <v>334.12</v>
      </c>
      <c r="F16" s="145">
        <f t="shared" ref="F16:F79" si="2">F15</f>
        <v>489.99</v>
      </c>
      <c r="G16" s="145">
        <f t="shared" si="1"/>
        <v>47625.299999999996</v>
      </c>
      <c r="K16" s="112"/>
      <c r="L16" s="112"/>
      <c r="M16" s="154"/>
      <c r="N16" s="154"/>
      <c r="O16" s="154"/>
      <c r="P16" s="156"/>
    </row>
    <row r="17" spans="1:16" x14ac:dyDescent="0.25">
      <c r="A17" s="143">
        <f t="shared" ref="A17:A80" si="3">EDATE(A16,1)</f>
        <v>44409</v>
      </c>
      <c r="B17" s="144">
        <v>4</v>
      </c>
      <c r="C17" s="131">
        <f t="shared" ref="C17:C72" si="4">G16</f>
        <v>47625.299999999996</v>
      </c>
      <c r="D17" s="145">
        <f t="shared" si="0"/>
        <v>154.78</v>
      </c>
      <c r="E17" s="145">
        <f t="shared" ref="E17:E72" si="5">F17-D17</f>
        <v>335.21000000000004</v>
      </c>
      <c r="F17" s="145">
        <f t="shared" si="2"/>
        <v>489.99</v>
      </c>
      <c r="G17" s="145">
        <f t="shared" si="1"/>
        <v>47290.09</v>
      </c>
      <c r="K17" s="112"/>
      <c r="L17" s="112"/>
      <c r="M17" s="154"/>
      <c r="N17" s="154"/>
      <c r="O17" s="154"/>
      <c r="P17" s="156"/>
    </row>
    <row r="18" spans="1:16" x14ac:dyDescent="0.25">
      <c r="A18" s="143">
        <f t="shared" si="3"/>
        <v>44440</v>
      </c>
      <c r="B18" s="144">
        <v>5</v>
      </c>
      <c r="C18" s="131">
        <f t="shared" si="4"/>
        <v>47290.09</v>
      </c>
      <c r="D18" s="145">
        <f t="shared" si="0"/>
        <v>153.69</v>
      </c>
      <c r="E18" s="145">
        <f t="shared" si="5"/>
        <v>336.3</v>
      </c>
      <c r="F18" s="145">
        <f t="shared" si="2"/>
        <v>489.99</v>
      </c>
      <c r="G18" s="145">
        <f t="shared" si="1"/>
        <v>46953.789999999994</v>
      </c>
      <c r="K18" s="112"/>
      <c r="L18" s="112"/>
      <c r="M18" s="154"/>
      <c r="N18" s="154"/>
      <c r="O18" s="154"/>
      <c r="P18" s="156"/>
    </row>
    <row r="19" spans="1:16" x14ac:dyDescent="0.25">
      <c r="A19" s="143">
        <f t="shared" si="3"/>
        <v>44470</v>
      </c>
      <c r="B19" s="144">
        <v>6</v>
      </c>
      <c r="C19" s="131">
        <f t="shared" si="4"/>
        <v>46953.789999999994</v>
      </c>
      <c r="D19" s="145">
        <f t="shared" si="0"/>
        <v>152.6</v>
      </c>
      <c r="E19" s="145">
        <f t="shared" si="5"/>
        <v>337.39</v>
      </c>
      <c r="F19" s="145">
        <f t="shared" si="2"/>
        <v>489.99</v>
      </c>
      <c r="G19" s="145">
        <f t="shared" si="1"/>
        <v>46616.399999999994</v>
      </c>
      <c r="K19" s="112"/>
      <c r="L19" s="112"/>
      <c r="M19" s="154"/>
      <c r="N19" s="154"/>
      <c r="O19" s="154"/>
      <c r="P19" s="156"/>
    </row>
    <row r="20" spans="1:16" x14ac:dyDescent="0.25">
      <c r="A20" s="143">
        <f t="shared" si="3"/>
        <v>44501</v>
      </c>
      <c r="B20" s="144">
        <v>7</v>
      </c>
      <c r="C20" s="131">
        <f t="shared" si="4"/>
        <v>46616.399999999994</v>
      </c>
      <c r="D20" s="145">
        <f t="shared" si="0"/>
        <v>151.5</v>
      </c>
      <c r="E20" s="145">
        <f t="shared" si="5"/>
        <v>338.49</v>
      </c>
      <c r="F20" s="145">
        <f t="shared" si="2"/>
        <v>489.99</v>
      </c>
      <c r="G20" s="145">
        <f t="shared" si="1"/>
        <v>46277.909999999996</v>
      </c>
      <c r="K20" s="112"/>
      <c r="L20" s="112"/>
      <c r="M20" s="154"/>
      <c r="N20" s="154"/>
      <c r="O20" s="154"/>
      <c r="P20" s="156"/>
    </row>
    <row r="21" spans="1:16" x14ac:dyDescent="0.25">
      <c r="A21" s="143">
        <f>EDATE(A20,1)</f>
        <v>44531</v>
      </c>
      <c r="B21" s="144">
        <v>8</v>
      </c>
      <c r="C21" s="131">
        <f t="shared" si="4"/>
        <v>46277.909999999996</v>
      </c>
      <c r="D21" s="145">
        <f t="shared" si="0"/>
        <v>150.4</v>
      </c>
      <c r="E21" s="145">
        <f t="shared" si="5"/>
        <v>339.59000000000003</v>
      </c>
      <c r="F21" s="145">
        <f t="shared" si="2"/>
        <v>489.99</v>
      </c>
      <c r="G21" s="145">
        <f t="shared" si="1"/>
        <v>45938.32</v>
      </c>
      <c r="K21" s="112"/>
      <c r="L21" s="112"/>
      <c r="M21" s="154"/>
      <c r="N21" s="154"/>
      <c r="O21" s="154"/>
      <c r="P21" s="156"/>
    </row>
    <row r="22" spans="1:16" x14ac:dyDescent="0.25">
      <c r="A22" s="143">
        <f t="shared" si="3"/>
        <v>44562</v>
      </c>
      <c r="B22" s="144">
        <v>9</v>
      </c>
      <c r="C22" s="131">
        <f t="shared" si="4"/>
        <v>45938.32</v>
      </c>
      <c r="D22" s="145">
        <f t="shared" si="0"/>
        <v>149.30000000000001</v>
      </c>
      <c r="E22" s="145">
        <f t="shared" si="5"/>
        <v>340.69</v>
      </c>
      <c r="F22" s="145">
        <f t="shared" si="2"/>
        <v>489.99</v>
      </c>
      <c r="G22" s="145">
        <f t="shared" si="1"/>
        <v>45597.63</v>
      </c>
      <c r="K22" s="112"/>
      <c r="L22" s="112"/>
      <c r="M22" s="154"/>
      <c r="N22" s="154"/>
      <c r="O22" s="154"/>
      <c r="P22" s="156"/>
    </row>
    <row r="23" spans="1:16" x14ac:dyDescent="0.25">
      <c r="A23" s="143">
        <f t="shared" si="3"/>
        <v>44593</v>
      </c>
      <c r="B23" s="144">
        <v>10</v>
      </c>
      <c r="C23" s="131">
        <f t="shared" si="4"/>
        <v>45597.63</v>
      </c>
      <c r="D23" s="145">
        <f t="shared" si="0"/>
        <v>148.19</v>
      </c>
      <c r="E23" s="145">
        <f t="shared" si="5"/>
        <v>341.8</v>
      </c>
      <c r="F23" s="145">
        <f t="shared" si="2"/>
        <v>489.99</v>
      </c>
      <c r="G23" s="145">
        <f t="shared" si="1"/>
        <v>45255.829999999994</v>
      </c>
      <c r="K23" s="112"/>
      <c r="L23" s="112"/>
      <c r="M23" s="154"/>
      <c r="N23" s="154"/>
      <c r="O23" s="154"/>
      <c r="P23" s="156"/>
    </row>
    <row r="24" spans="1:16" x14ac:dyDescent="0.25">
      <c r="A24" s="143">
        <f t="shared" si="3"/>
        <v>44621</v>
      </c>
      <c r="B24" s="144">
        <v>11</v>
      </c>
      <c r="C24" s="131">
        <f t="shared" si="4"/>
        <v>45255.829999999994</v>
      </c>
      <c r="D24" s="145">
        <f t="shared" si="0"/>
        <v>147.08000000000001</v>
      </c>
      <c r="E24" s="145">
        <f t="shared" si="5"/>
        <v>342.90999999999997</v>
      </c>
      <c r="F24" s="145">
        <f t="shared" si="2"/>
        <v>489.99</v>
      </c>
      <c r="G24" s="145">
        <f t="shared" si="1"/>
        <v>44912.919999999991</v>
      </c>
    </row>
    <row r="25" spans="1:16" x14ac:dyDescent="0.25">
      <c r="A25" s="143">
        <f t="shared" si="3"/>
        <v>44652</v>
      </c>
      <c r="B25" s="144">
        <v>12</v>
      </c>
      <c r="C25" s="131">
        <f t="shared" si="4"/>
        <v>44912.919999999991</v>
      </c>
      <c r="D25" s="145">
        <f t="shared" si="0"/>
        <v>145.97</v>
      </c>
      <c r="E25" s="145">
        <f t="shared" si="5"/>
        <v>344.02</v>
      </c>
      <c r="F25" s="145">
        <f t="shared" si="2"/>
        <v>489.99</v>
      </c>
      <c r="G25" s="145">
        <f t="shared" si="1"/>
        <v>44568.899999999994</v>
      </c>
    </row>
    <row r="26" spans="1:16" x14ac:dyDescent="0.25">
      <c r="A26" s="143">
        <f t="shared" si="3"/>
        <v>44682</v>
      </c>
      <c r="B26" s="144">
        <v>13</v>
      </c>
      <c r="C26" s="131">
        <f t="shared" si="4"/>
        <v>44568.899999999994</v>
      </c>
      <c r="D26" s="145">
        <f t="shared" si="0"/>
        <v>144.85</v>
      </c>
      <c r="E26" s="145">
        <f t="shared" si="5"/>
        <v>345.14</v>
      </c>
      <c r="F26" s="145">
        <f t="shared" si="2"/>
        <v>489.99</v>
      </c>
      <c r="G26" s="145">
        <f t="shared" si="1"/>
        <v>44223.759999999995</v>
      </c>
    </row>
    <row r="27" spans="1:16" x14ac:dyDescent="0.25">
      <c r="A27" s="143">
        <f t="shared" si="3"/>
        <v>44713</v>
      </c>
      <c r="B27" s="144">
        <v>14</v>
      </c>
      <c r="C27" s="131">
        <f t="shared" si="4"/>
        <v>44223.759999999995</v>
      </c>
      <c r="D27" s="145">
        <f t="shared" si="0"/>
        <v>143.72999999999999</v>
      </c>
      <c r="E27" s="145">
        <f t="shared" si="5"/>
        <v>346.26</v>
      </c>
      <c r="F27" s="145">
        <f t="shared" si="2"/>
        <v>489.99</v>
      </c>
      <c r="G27" s="145">
        <f t="shared" si="1"/>
        <v>43877.499999999993</v>
      </c>
    </row>
    <row r="28" spans="1:16" x14ac:dyDescent="0.25">
      <c r="A28" s="143">
        <f t="shared" si="3"/>
        <v>44743</v>
      </c>
      <c r="B28" s="144">
        <v>15</v>
      </c>
      <c r="C28" s="131">
        <f t="shared" si="4"/>
        <v>43877.499999999993</v>
      </c>
      <c r="D28" s="145">
        <f t="shared" si="0"/>
        <v>142.6</v>
      </c>
      <c r="E28" s="145">
        <f t="shared" si="5"/>
        <v>347.39</v>
      </c>
      <c r="F28" s="145">
        <f t="shared" si="2"/>
        <v>489.99</v>
      </c>
      <c r="G28" s="145">
        <f t="shared" si="1"/>
        <v>43530.109999999993</v>
      </c>
    </row>
    <row r="29" spans="1:16" x14ac:dyDescent="0.25">
      <c r="A29" s="143">
        <f t="shared" si="3"/>
        <v>44774</v>
      </c>
      <c r="B29" s="144">
        <v>16</v>
      </c>
      <c r="C29" s="131">
        <f t="shared" si="4"/>
        <v>43530.109999999993</v>
      </c>
      <c r="D29" s="145">
        <f t="shared" si="0"/>
        <v>141.47</v>
      </c>
      <c r="E29" s="145">
        <f t="shared" si="5"/>
        <v>348.52</v>
      </c>
      <c r="F29" s="145">
        <f t="shared" si="2"/>
        <v>489.99</v>
      </c>
      <c r="G29" s="145">
        <f t="shared" si="1"/>
        <v>43181.59</v>
      </c>
    </row>
    <row r="30" spans="1:16" x14ac:dyDescent="0.25">
      <c r="A30" s="143">
        <f t="shared" si="3"/>
        <v>44805</v>
      </c>
      <c r="B30" s="144">
        <v>17</v>
      </c>
      <c r="C30" s="131">
        <f t="shared" si="4"/>
        <v>43181.59</v>
      </c>
      <c r="D30" s="145">
        <f t="shared" si="0"/>
        <v>140.34</v>
      </c>
      <c r="E30" s="145">
        <f t="shared" si="5"/>
        <v>349.65</v>
      </c>
      <c r="F30" s="145">
        <f t="shared" si="2"/>
        <v>489.99</v>
      </c>
      <c r="G30" s="145">
        <f t="shared" si="1"/>
        <v>42831.939999999995</v>
      </c>
    </row>
    <row r="31" spans="1:16" x14ac:dyDescent="0.25">
      <c r="A31" s="143">
        <f t="shared" si="3"/>
        <v>44835</v>
      </c>
      <c r="B31" s="144">
        <v>18</v>
      </c>
      <c r="C31" s="131">
        <f t="shared" si="4"/>
        <v>42831.939999999995</v>
      </c>
      <c r="D31" s="145">
        <f t="shared" si="0"/>
        <v>139.19999999999999</v>
      </c>
      <c r="E31" s="145">
        <f t="shared" si="5"/>
        <v>350.79</v>
      </c>
      <c r="F31" s="145">
        <f t="shared" si="2"/>
        <v>489.99</v>
      </c>
      <c r="G31" s="145">
        <f t="shared" si="1"/>
        <v>42481.149999999994</v>
      </c>
    </row>
    <row r="32" spans="1:16" x14ac:dyDescent="0.25">
      <c r="A32" s="143">
        <f t="shared" si="3"/>
        <v>44866</v>
      </c>
      <c r="B32" s="144">
        <v>19</v>
      </c>
      <c r="C32" s="131">
        <f t="shared" si="4"/>
        <v>42481.149999999994</v>
      </c>
      <c r="D32" s="145">
        <f t="shared" si="0"/>
        <v>138.06</v>
      </c>
      <c r="E32" s="145">
        <f t="shared" si="5"/>
        <v>351.93</v>
      </c>
      <c r="F32" s="145">
        <f t="shared" si="2"/>
        <v>489.99</v>
      </c>
      <c r="G32" s="145">
        <f t="shared" si="1"/>
        <v>42129.219999999994</v>
      </c>
    </row>
    <row r="33" spans="1:7" x14ac:dyDescent="0.25">
      <c r="A33" s="143">
        <f t="shared" si="3"/>
        <v>44896</v>
      </c>
      <c r="B33" s="144">
        <v>20</v>
      </c>
      <c r="C33" s="131">
        <f t="shared" si="4"/>
        <v>42129.219999999994</v>
      </c>
      <c r="D33" s="145">
        <f t="shared" si="0"/>
        <v>136.91999999999999</v>
      </c>
      <c r="E33" s="145">
        <f t="shared" si="5"/>
        <v>353.07000000000005</v>
      </c>
      <c r="F33" s="145">
        <f t="shared" si="2"/>
        <v>489.99</v>
      </c>
      <c r="G33" s="145">
        <f t="shared" si="1"/>
        <v>41776.149999999994</v>
      </c>
    </row>
    <row r="34" spans="1:7" x14ac:dyDescent="0.25">
      <c r="A34" s="143">
        <f t="shared" si="3"/>
        <v>44927</v>
      </c>
      <c r="B34" s="144">
        <v>21</v>
      </c>
      <c r="C34" s="131">
        <f t="shared" si="4"/>
        <v>41776.149999999994</v>
      </c>
      <c r="D34" s="145">
        <f t="shared" si="0"/>
        <v>135.77000000000001</v>
      </c>
      <c r="E34" s="145">
        <f t="shared" si="5"/>
        <v>354.22</v>
      </c>
      <c r="F34" s="145">
        <f t="shared" si="2"/>
        <v>489.99</v>
      </c>
      <c r="G34" s="145">
        <f t="shared" si="1"/>
        <v>41421.929999999993</v>
      </c>
    </row>
    <row r="35" spans="1:7" x14ac:dyDescent="0.25">
      <c r="A35" s="143">
        <f t="shared" si="3"/>
        <v>44958</v>
      </c>
      <c r="B35" s="144">
        <v>22</v>
      </c>
      <c r="C35" s="131">
        <f t="shared" si="4"/>
        <v>41421.929999999993</v>
      </c>
      <c r="D35" s="145">
        <f t="shared" si="0"/>
        <v>134.62</v>
      </c>
      <c r="E35" s="145">
        <f t="shared" si="5"/>
        <v>355.37</v>
      </c>
      <c r="F35" s="145">
        <f t="shared" si="2"/>
        <v>489.99</v>
      </c>
      <c r="G35" s="145">
        <f t="shared" si="1"/>
        <v>41066.55999999999</v>
      </c>
    </row>
    <row r="36" spans="1:7" x14ac:dyDescent="0.25">
      <c r="A36" s="143">
        <f t="shared" si="3"/>
        <v>44986</v>
      </c>
      <c r="B36" s="144">
        <v>23</v>
      </c>
      <c r="C36" s="131">
        <f t="shared" si="4"/>
        <v>41066.55999999999</v>
      </c>
      <c r="D36" s="145">
        <f t="shared" si="0"/>
        <v>133.47</v>
      </c>
      <c r="E36" s="145">
        <f t="shared" si="5"/>
        <v>356.52</v>
      </c>
      <c r="F36" s="145">
        <f t="shared" si="2"/>
        <v>489.99</v>
      </c>
      <c r="G36" s="145">
        <f t="shared" si="1"/>
        <v>40710.039999999994</v>
      </c>
    </row>
    <row r="37" spans="1:7" x14ac:dyDescent="0.25">
      <c r="A37" s="143">
        <f t="shared" si="3"/>
        <v>45017</v>
      </c>
      <c r="B37" s="144">
        <v>24</v>
      </c>
      <c r="C37" s="131">
        <f t="shared" si="4"/>
        <v>40710.039999999994</v>
      </c>
      <c r="D37" s="145">
        <f t="shared" si="0"/>
        <v>132.31</v>
      </c>
      <c r="E37" s="145">
        <f t="shared" si="5"/>
        <v>357.68</v>
      </c>
      <c r="F37" s="145">
        <f t="shared" si="2"/>
        <v>489.99</v>
      </c>
      <c r="G37" s="145">
        <f t="shared" si="1"/>
        <v>40352.359999999993</v>
      </c>
    </row>
    <row r="38" spans="1:7" x14ac:dyDescent="0.25">
      <c r="A38" s="143">
        <f t="shared" si="3"/>
        <v>45047</v>
      </c>
      <c r="B38" s="144">
        <v>25</v>
      </c>
      <c r="C38" s="131">
        <f t="shared" si="4"/>
        <v>40352.359999999993</v>
      </c>
      <c r="D38" s="145">
        <f t="shared" si="0"/>
        <v>131.15</v>
      </c>
      <c r="E38" s="145">
        <f t="shared" si="5"/>
        <v>358.84000000000003</v>
      </c>
      <c r="F38" s="145">
        <f t="shared" si="2"/>
        <v>489.99</v>
      </c>
      <c r="G38" s="145">
        <f t="shared" si="1"/>
        <v>39993.519999999997</v>
      </c>
    </row>
    <row r="39" spans="1:7" x14ac:dyDescent="0.25">
      <c r="A39" s="143">
        <f t="shared" si="3"/>
        <v>45078</v>
      </c>
      <c r="B39" s="144">
        <v>26</v>
      </c>
      <c r="C39" s="131">
        <f t="shared" si="4"/>
        <v>39993.519999999997</v>
      </c>
      <c r="D39" s="145">
        <f t="shared" si="0"/>
        <v>129.97999999999999</v>
      </c>
      <c r="E39" s="145">
        <f t="shared" si="5"/>
        <v>360.01</v>
      </c>
      <c r="F39" s="145">
        <f t="shared" si="2"/>
        <v>489.99</v>
      </c>
      <c r="G39" s="145">
        <f t="shared" si="1"/>
        <v>39633.509999999995</v>
      </c>
    </row>
    <row r="40" spans="1:7" x14ac:dyDescent="0.25">
      <c r="A40" s="143">
        <f t="shared" si="3"/>
        <v>45108</v>
      </c>
      <c r="B40" s="144">
        <v>27</v>
      </c>
      <c r="C40" s="131">
        <f t="shared" si="4"/>
        <v>39633.509999999995</v>
      </c>
      <c r="D40" s="145">
        <f t="shared" si="0"/>
        <v>128.81</v>
      </c>
      <c r="E40" s="145">
        <f t="shared" si="5"/>
        <v>361.18</v>
      </c>
      <c r="F40" s="145">
        <f t="shared" si="2"/>
        <v>489.99</v>
      </c>
      <c r="G40" s="145">
        <f t="shared" si="1"/>
        <v>39272.329999999994</v>
      </c>
    </row>
    <row r="41" spans="1:7" x14ac:dyDescent="0.25">
      <c r="A41" s="143">
        <f t="shared" si="3"/>
        <v>45139</v>
      </c>
      <c r="B41" s="144">
        <v>28</v>
      </c>
      <c r="C41" s="131">
        <f t="shared" si="4"/>
        <v>39272.329999999994</v>
      </c>
      <c r="D41" s="145">
        <f t="shared" si="0"/>
        <v>127.64</v>
      </c>
      <c r="E41" s="145">
        <f t="shared" si="5"/>
        <v>362.35</v>
      </c>
      <c r="F41" s="145">
        <f t="shared" si="2"/>
        <v>489.99</v>
      </c>
      <c r="G41" s="145">
        <f t="shared" si="1"/>
        <v>38909.979999999996</v>
      </c>
    </row>
    <row r="42" spans="1:7" x14ac:dyDescent="0.25">
      <c r="A42" s="143">
        <f t="shared" si="3"/>
        <v>45170</v>
      </c>
      <c r="B42" s="144">
        <v>29</v>
      </c>
      <c r="C42" s="131">
        <f t="shared" si="4"/>
        <v>38909.979999999996</v>
      </c>
      <c r="D42" s="145">
        <f t="shared" si="0"/>
        <v>126.46</v>
      </c>
      <c r="E42" s="145">
        <f t="shared" si="5"/>
        <v>363.53000000000003</v>
      </c>
      <c r="F42" s="145">
        <f t="shared" si="2"/>
        <v>489.99</v>
      </c>
      <c r="G42" s="145">
        <f t="shared" si="1"/>
        <v>38546.449999999997</v>
      </c>
    </row>
    <row r="43" spans="1:7" x14ac:dyDescent="0.25">
      <c r="A43" s="143">
        <f t="shared" si="3"/>
        <v>45200</v>
      </c>
      <c r="B43" s="144">
        <v>30</v>
      </c>
      <c r="C43" s="131">
        <f t="shared" si="4"/>
        <v>38546.449999999997</v>
      </c>
      <c r="D43" s="145">
        <f t="shared" si="0"/>
        <v>125.28</v>
      </c>
      <c r="E43" s="145">
        <f t="shared" si="5"/>
        <v>364.71000000000004</v>
      </c>
      <c r="F43" s="145">
        <f t="shared" si="2"/>
        <v>489.99</v>
      </c>
      <c r="G43" s="145">
        <f t="shared" si="1"/>
        <v>38181.74</v>
      </c>
    </row>
    <row r="44" spans="1:7" x14ac:dyDescent="0.25">
      <c r="A44" s="143">
        <f t="shared" si="3"/>
        <v>45231</v>
      </c>
      <c r="B44" s="144">
        <v>31</v>
      </c>
      <c r="C44" s="131">
        <f t="shared" si="4"/>
        <v>38181.74</v>
      </c>
      <c r="D44" s="145">
        <f t="shared" si="0"/>
        <v>124.09</v>
      </c>
      <c r="E44" s="145">
        <f t="shared" si="5"/>
        <v>365.9</v>
      </c>
      <c r="F44" s="145">
        <f t="shared" si="2"/>
        <v>489.99</v>
      </c>
      <c r="G44" s="145">
        <f t="shared" si="1"/>
        <v>37815.839999999997</v>
      </c>
    </row>
    <row r="45" spans="1:7" x14ac:dyDescent="0.25">
      <c r="A45" s="143">
        <f t="shared" si="3"/>
        <v>45261</v>
      </c>
      <c r="B45" s="144">
        <v>32</v>
      </c>
      <c r="C45" s="131">
        <f t="shared" si="4"/>
        <v>37815.839999999997</v>
      </c>
      <c r="D45" s="145">
        <f t="shared" si="0"/>
        <v>122.9</v>
      </c>
      <c r="E45" s="145">
        <f t="shared" si="5"/>
        <v>367.09000000000003</v>
      </c>
      <c r="F45" s="145">
        <f t="shared" si="2"/>
        <v>489.99</v>
      </c>
      <c r="G45" s="145">
        <f t="shared" si="1"/>
        <v>37448.75</v>
      </c>
    </row>
    <row r="46" spans="1:7" x14ac:dyDescent="0.25">
      <c r="A46" s="143">
        <f t="shared" si="3"/>
        <v>45292</v>
      </c>
      <c r="B46" s="144">
        <v>33</v>
      </c>
      <c r="C46" s="131">
        <f t="shared" si="4"/>
        <v>37448.75</v>
      </c>
      <c r="D46" s="145">
        <f t="shared" si="0"/>
        <v>121.71</v>
      </c>
      <c r="E46" s="145">
        <f t="shared" si="5"/>
        <v>368.28000000000003</v>
      </c>
      <c r="F46" s="145">
        <f t="shared" si="2"/>
        <v>489.99</v>
      </c>
      <c r="G46" s="145">
        <f t="shared" si="1"/>
        <v>37080.47</v>
      </c>
    </row>
    <row r="47" spans="1:7" x14ac:dyDescent="0.25">
      <c r="A47" s="143">
        <f t="shared" si="3"/>
        <v>45323</v>
      </c>
      <c r="B47" s="144">
        <v>34</v>
      </c>
      <c r="C47" s="131">
        <f t="shared" si="4"/>
        <v>37080.47</v>
      </c>
      <c r="D47" s="145">
        <f t="shared" si="0"/>
        <v>120.51</v>
      </c>
      <c r="E47" s="145">
        <f t="shared" si="5"/>
        <v>369.48</v>
      </c>
      <c r="F47" s="145">
        <f t="shared" si="2"/>
        <v>489.99</v>
      </c>
      <c r="G47" s="145">
        <f t="shared" si="1"/>
        <v>36710.99</v>
      </c>
    </row>
    <row r="48" spans="1:7" x14ac:dyDescent="0.25">
      <c r="A48" s="143">
        <f t="shared" si="3"/>
        <v>45352</v>
      </c>
      <c r="B48" s="144">
        <v>35</v>
      </c>
      <c r="C48" s="131">
        <f t="shared" si="4"/>
        <v>36710.99</v>
      </c>
      <c r="D48" s="145">
        <f t="shared" si="0"/>
        <v>119.31</v>
      </c>
      <c r="E48" s="145">
        <f t="shared" si="5"/>
        <v>370.68</v>
      </c>
      <c r="F48" s="145">
        <f t="shared" si="2"/>
        <v>489.99</v>
      </c>
      <c r="G48" s="145">
        <f t="shared" si="1"/>
        <v>36340.31</v>
      </c>
    </row>
    <row r="49" spans="1:7" x14ac:dyDescent="0.25">
      <c r="A49" s="143">
        <f t="shared" si="3"/>
        <v>45383</v>
      </c>
      <c r="B49" s="144">
        <v>36</v>
      </c>
      <c r="C49" s="131">
        <f t="shared" si="4"/>
        <v>36340.31</v>
      </c>
      <c r="D49" s="145">
        <f t="shared" si="0"/>
        <v>118.11</v>
      </c>
      <c r="E49" s="145">
        <f t="shared" si="5"/>
        <v>371.88</v>
      </c>
      <c r="F49" s="145">
        <f t="shared" si="2"/>
        <v>489.99</v>
      </c>
      <c r="G49" s="145">
        <f t="shared" si="1"/>
        <v>35968.43</v>
      </c>
    </row>
    <row r="50" spans="1:7" x14ac:dyDescent="0.25">
      <c r="A50" s="143">
        <f t="shared" si="3"/>
        <v>45413</v>
      </c>
      <c r="B50" s="144">
        <v>37</v>
      </c>
      <c r="C50" s="131">
        <f t="shared" si="4"/>
        <v>35968.43</v>
      </c>
      <c r="D50" s="145">
        <f t="shared" si="0"/>
        <v>116.9</v>
      </c>
      <c r="E50" s="145">
        <f t="shared" si="5"/>
        <v>373.09000000000003</v>
      </c>
      <c r="F50" s="145">
        <f t="shared" si="2"/>
        <v>489.99</v>
      </c>
      <c r="G50" s="145">
        <f t="shared" si="1"/>
        <v>35595.340000000004</v>
      </c>
    </row>
    <row r="51" spans="1:7" x14ac:dyDescent="0.25">
      <c r="A51" s="143">
        <f t="shared" si="3"/>
        <v>45444</v>
      </c>
      <c r="B51" s="144">
        <v>38</v>
      </c>
      <c r="C51" s="131">
        <f t="shared" si="4"/>
        <v>35595.340000000004</v>
      </c>
      <c r="D51" s="145">
        <f t="shared" si="0"/>
        <v>115.68</v>
      </c>
      <c r="E51" s="145">
        <f t="shared" si="5"/>
        <v>374.31</v>
      </c>
      <c r="F51" s="145">
        <f t="shared" si="2"/>
        <v>489.99</v>
      </c>
      <c r="G51" s="145">
        <f t="shared" si="1"/>
        <v>35221.030000000006</v>
      </c>
    </row>
    <row r="52" spans="1:7" x14ac:dyDescent="0.25">
      <c r="A52" s="143">
        <f t="shared" si="3"/>
        <v>45474</v>
      </c>
      <c r="B52" s="144">
        <v>39</v>
      </c>
      <c r="C52" s="131">
        <f t="shared" si="4"/>
        <v>35221.030000000006</v>
      </c>
      <c r="D52" s="145">
        <f t="shared" si="0"/>
        <v>114.47</v>
      </c>
      <c r="E52" s="145">
        <f t="shared" si="5"/>
        <v>375.52</v>
      </c>
      <c r="F52" s="145">
        <f t="shared" si="2"/>
        <v>489.99</v>
      </c>
      <c r="G52" s="145">
        <f t="shared" si="1"/>
        <v>34845.510000000009</v>
      </c>
    </row>
    <row r="53" spans="1:7" x14ac:dyDescent="0.25">
      <c r="A53" s="143">
        <f t="shared" si="3"/>
        <v>45505</v>
      </c>
      <c r="B53" s="144">
        <v>40</v>
      </c>
      <c r="C53" s="131">
        <f t="shared" si="4"/>
        <v>34845.510000000009</v>
      </c>
      <c r="D53" s="145">
        <f t="shared" si="0"/>
        <v>113.25</v>
      </c>
      <c r="E53" s="145">
        <f t="shared" si="5"/>
        <v>376.74</v>
      </c>
      <c r="F53" s="145">
        <f t="shared" si="2"/>
        <v>489.99</v>
      </c>
      <c r="G53" s="145">
        <f t="shared" si="1"/>
        <v>34468.770000000011</v>
      </c>
    </row>
    <row r="54" spans="1:7" x14ac:dyDescent="0.25">
      <c r="A54" s="143">
        <f t="shared" si="3"/>
        <v>45536</v>
      </c>
      <c r="B54" s="144">
        <v>41</v>
      </c>
      <c r="C54" s="131">
        <f t="shared" si="4"/>
        <v>34468.770000000011</v>
      </c>
      <c r="D54" s="145">
        <f t="shared" si="0"/>
        <v>112.02</v>
      </c>
      <c r="E54" s="145">
        <f t="shared" si="5"/>
        <v>377.97</v>
      </c>
      <c r="F54" s="145">
        <f t="shared" si="2"/>
        <v>489.99</v>
      </c>
      <c r="G54" s="145">
        <f t="shared" si="1"/>
        <v>34090.80000000001</v>
      </c>
    </row>
    <row r="55" spans="1:7" x14ac:dyDescent="0.25">
      <c r="A55" s="143">
        <f t="shared" si="3"/>
        <v>45566</v>
      </c>
      <c r="B55" s="144">
        <v>42</v>
      </c>
      <c r="C55" s="131">
        <f t="shared" si="4"/>
        <v>34090.80000000001</v>
      </c>
      <c r="D55" s="145">
        <f t="shared" si="0"/>
        <v>110.8</v>
      </c>
      <c r="E55" s="145">
        <f t="shared" si="5"/>
        <v>379.19</v>
      </c>
      <c r="F55" s="145">
        <f t="shared" si="2"/>
        <v>489.99</v>
      </c>
      <c r="G55" s="145">
        <f t="shared" si="1"/>
        <v>33711.610000000008</v>
      </c>
    </row>
    <row r="56" spans="1:7" x14ac:dyDescent="0.25">
      <c r="A56" s="143">
        <f t="shared" si="3"/>
        <v>45597</v>
      </c>
      <c r="B56" s="144">
        <v>43</v>
      </c>
      <c r="C56" s="131">
        <f t="shared" si="4"/>
        <v>33711.610000000008</v>
      </c>
      <c r="D56" s="145">
        <f t="shared" si="0"/>
        <v>109.56</v>
      </c>
      <c r="E56" s="145">
        <f t="shared" si="5"/>
        <v>380.43</v>
      </c>
      <c r="F56" s="145">
        <f t="shared" si="2"/>
        <v>489.99</v>
      </c>
      <c r="G56" s="145">
        <f t="shared" si="1"/>
        <v>33331.180000000008</v>
      </c>
    </row>
    <row r="57" spans="1:7" x14ac:dyDescent="0.25">
      <c r="A57" s="143">
        <f t="shared" si="3"/>
        <v>45627</v>
      </c>
      <c r="B57" s="144">
        <v>44</v>
      </c>
      <c r="C57" s="131">
        <f t="shared" si="4"/>
        <v>33331.180000000008</v>
      </c>
      <c r="D57" s="145">
        <f t="shared" si="0"/>
        <v>108.33</v>
      </c>
      <c r="E57" s="145">
        <f t="shared" si="5"/>
        <v>381.66</v>
      </c>
      <c r="F57" s="145">
        <f t="shared" si="2"/>
        <v>489.99</v>
      </c>
      <c r="G57" s="145">
        <f t="shared" si="1"/>
        <v>32949.520000000004</v>
      </c>
    </row>
    <row r="58" spans="1:7" x14ac:dyDescent="0.25">
      <c r="A58" s="143">
        <f t="shared" si="3"/>
        <v>45658</v>
      </c>
      <c r="B58" s="144">
        <v>45</v>
      </c>
      <c r="C58" s="131">
        <f t="shared" si="4"/>
        <v>32949.520000000004</v>
      </c>
      <c r="D58" s="145">
        <f t="shared" si="0"/>
        <v>107.09</v>
      </c>
      <c r="E58" s="145">
        <f t="shared" si="5"/>
        <v>382.9</v>
      </c>
      <c r="F58" s="145">
        <f t="shared" si="2"/>
        <v>489.99</v>
      </c>
      <c r="G58" s="145">
        <f t="shared" si="1"/>
        <v>32566.620000000003</v>
      </c>
    </row>
    <row r="59" spans="1:7" x14ac:dyDescent="0.25">
      <c r="A59" s="143">
        <f t="shared" si="3"/>
        <v>45689</v>
      </c>
      <c r="B59" s="144">
        <v>46</v>
      </c>
      <c r="C59" s="131">
        <f t="shared" si="4"/>
        <v>32566.620000000003</v>
      </c>
      <c r="D59" s="145">
        <f t="shared" si="0"/>
        <v>105.84</v>
      </c>
      <c r="E59" s="145">
        <f t="shared" si="5"/>
        <v>384.15</v>
      </c>
      <c r="F59" s="145">
        <f t="shared" si="2"/>
        <v>489.99</v>
      </c>
      <c r="G59" s="145">
        <f t="shared" si="1"/>
        <v>32182.47</v>
      </c>
    </row>
    <row r="60" spans="1:7" x14ac:dyDescent="0.25">
      <c r="A60" s="143">
        <f t="shared" si="3"/>
        <v>45717</v>
      </c>
      <c r="B60" s="144">
        <v>47</v>
      </c>
      <c r="C60" s="131">
        <f t="shared" si="4"/>
        <v>32182.47</v>
      </c>
      <c r="D60" s="145">
        <f t="shared" si="0"/>
        <v>104.59</v>
      </c>
      <c r="E60" s="145">
        <f t="shared" si="5"/>
        <v>385.4</v>
      </c>
      <c r="F60" s="145">
        <f t="shared" si="2"/>
        <v>489.99</v>
      </c>
      <c r="G60" s="145">
        <f t="shared" si="1"/>
        <v>31797.07</v>
      </c>
    </row>
    <row r="61" spans="1:7" x14ac:dyDescent="0.25">
      <c r="A61" s="143">
        <f t="shared" si="3"/>
        <v>45748</v>
      </c>
      <c r="B61" s="144">
        <v>48</v>
      </c>
      <c r="C61" s="131">
        <f t="shared" si="4"/>
        <v>31797.07</v>
      </c>
      <c r="D61" s="145">
        <f t="shared" si="0"/>
        <v>103.34</v>
      </c>
      <c r="E61" s="145">
        <f t="shared" si="5"/>
        <v>386.65</v>
      </c>
      <c r="F61" s="145">
        <f t="shared" si="2"/>
        <v>489.99</v>
      </c>
      <c r="G61" s="145">
        <f t="shared" si="1"/>
        <v>31410.42</v>
      </c>
    </row>
    <row r="62" spans="1:7" x14ac:dyDescent="0.25">
      <c r="A62" s="143">
        <f t="shared" si="3"/>
        <v>45778</v>
      </c>
      <c r="B62" s="144">
        <v>49</v>
      </c>
      <c r="C62" s="131">
        <f t="shared" si="4"/>
        <v>31410.42</v>
      </c>
      <c r="D62" s="145">
        <f t="shared" si="0"/>
        <v>102.08</v>
      </c>
      <c r="E62" s="145">
        <f t="shared" si="5"/>
        <v>387.91</v>
      </c>
      <c r="F62" s="145">
        <f t="shared" si="2"/>
        <v>489.99</v>
      </c>
      <c r="G62" s="145">
        <f t="shared" si="1"/>
        <v>31022.51</v>
      </c>
    </row>
    <row r="63" spans="1:7" x14ac:dyDescent="0.25">
      <c r="A63" s="143">
        <f t="shared" si="3"/>
        <v>45809</v>
      </c>
      <c r="B63" s="144">
        <v>50</v>
      </c>
      <c r="C63" s="131">
        <f t="shared" si="4"/>
        <v>31022.51</v>
      </c>
      <c r="D63" s="145">
        <f t="shared" si="0"/>
        <v>100.82</v>
      </c>
      <c r="E63" s="145">
        <f t="shared" si="5"/>
        <v>389.17</v>
      </c>
      <c r="F63" s="145">
        <f t="shared" si="2"/>
        <v>489.99</v>
      </c>
      <c r="G63" s="145">
        <f t="shared" si="1"/>
        <v>30633.34</v>
      </c>
    </row>
    <row r="64" spans="1:7" x14ac:dyDescent="0.25">
      <c r="A64" s="143">
        <f t="shared" si="3"/>
        <v>45839</v>
      </c>
      <c r="B64" s="144">
        <v>51</v>
      </c>
      <c r="C64" s="131">
        <f t="shared" si="4"/>
        <v>30633.34</v>
      </c>
      <c r="D64" s="145">
        <f t="shared" si="0"/>
        <v>99.56</v>
      </c>
      <c r="E64" s="145">
        <f t="shared" si="5"/>
        <v>390.43</v>
      </c>
      <c r="F64" s="145">
        <f t="shared" si="2"/>
        <v>489.99</v>
      </c>
      <c r="G64" s="145">
        <f t="shared" si="1"/>
        <v>30242.91</v>
      </c>
    </row>
    <row r="65" spans="1:7" x14ac:dyDescent="0.25">
      <c r="A65" s="143">
        <f t="shared" si="3"/>
        <v>45870</v>
      </c>
      <c r="B65" s="144">
        <v>52</v>
      </c>
      <c r="C65" s="131">
        <f t="shared" si="4"/>
        <v>30242.91</v>
      </c>
      <c r="D65" s="145">
        <f t="shared" si="0"/>
        <v>98.29</v>
      </c>
      <c r="E65" s="145">
        <f t="shared" si="5"/>
        <v>391.7</v>
      </c>
      <c r="F65" s="145">
        <f t="shared" si="2"/>
        <v>489.99</v>
      </c>
      <c r="G65" s="145">
        <f t="shared" si="1"/>
        <v>29851.21</v>
      </c>
    </row>
    <row r="66" spans="1:7" x14ac:dyDescent="0.25">
      <c r="A66" s="143">
        <f t="shared" si="3"/>
        <v>45901</v>
      </c>
      <c r="B66" s="144">
        <v>53</v>
      </c>
      <c r="C66" s="131">
        <f t="shared" si="4"/>
        <v>29851.21</v>
      </c>
      <c r="D66" s="145">
        <f t="shared" si="0"/>
        <v>97.02</v>
      </c>
      <c r="E66" s="145">
        <f t="shared" si="5"/>
        <v>392.97</v>
      </c>
      <c r="F66" s="145">
        <f t="shared" si="2"/>
        <v>489.99</v>
      </c>
      <c r="G66" s="145">
        <f t="shared" si="1"/>
        <v>29458.239999999998</v>
      </c>
    </row>
    <row r="67" spans="1:7" x14ac:dyDescent="0.25">
      <c r="A67" s="143">
        <f t="shared" si="3"/>
        <v>45931</v>
      </c>
      <c r="B67" s="144">
        <v>54</v>
      </c>
      <c r="C67" s="131">
        <f t="shared" si="4"/>
        <v>29458.239999999998</v>
      </c>
      <c r="D67" s="145">
        <f t="shared" si="0"/>
        <v>95.74</v>
      </c>
      <c r="E67" s="145">
        <f t="shared" si="5"/>
        <v>394.25</v>
      </c>
      <c r="F67" s="145">
        <f t="shared" si="2"/>
        <v>489.99</v>
      </c>
      <c r="G67" s="145">
        <f t="shared" si="1"/>
        <v>29063.989999999998</v>
      </c>
    </row>
    <row r="68" spans="1:7" x14ac:dyDescent="0.25">
      <c r="A68" s="143">
        <f t="shared" si="3"/>
        <v>45962</v>
      </c>
      <c r="B68" s="144">
        <v>55</v>
      </c>
      <c r="C68" s="131">
        <f t="shared" si="4"/>
        <v>29063.989999999998</v>
      </c>
      <c r="D68" s="145">
        <f t="shared" si="0"/>
        <v>94.46</v>
      </c>
      <c r="E68" s="145">
        <f t="shared" si="5"/>
        <v>395.53000000000003</v>
      </c>
      <c r="F68" s="145">
        <f t="shared" si="2"/>
        <v>489.99</v>
      </c>
      <c r="G68" s="145">
        <f t="shared" si="1"/>
        <v>28668.46</v>
      </c>
    </row>
    <row r="69" spans="1:7" x14ac:dyDescent="0.25">
      <c r="A69" s="143">
        <f t="shared" si="3"/>
        <v>45992</v>
      </c>
      <c r="B69" s="144">
        <v>56</v>
      </c>
      <c r="C69" s="131">
        <f t="shared" si="4"/>
        <v>28668.46</v>
      </c>
      <c r="D69" s="145">
        <f t="shared" si="0"/>
        <v>93.17</v>
      </c>
      <c r="E69" s="145">
        <f t="shared" si="5"/>
        <v>396.82</v>
      </c>
      <c r="F69" s="145">
        <f t="shared" si="2"/>
        <v>489.99</v>
      </c>
      <c r="G69" s="145">
        <f t="shared" si="1"/>
        <v>28271.64</v>
      </c>
    </row>
    <row r="70" spans="1:7" x14ac:dyDescent="0.25">
      <c r="A70" s="143">
        <f t="shared" si="3"/>
        <v>46023</v>
      </c>
      <c r="B70" s="144">
        <v>57</v>
      </c>
      <c r="C70" s="131">
        <f t="shared" si="4"/>
        <v>28271.64</v>
      </c>
      <c r="D70" s="145">
        <f t="shared" si="0"/>
        <v>91.88</v>
      </c>
      <c r="E70" s="145">
        <f t="shared" si="5"/>
        <v>398.11</v>
      </c>
      <c r="F70" s="145">
        <f t="shared" si="2"/>
        <v>489.99</v>
      </c>
      <c r="G70" s="145">
        <f t="shared" si="1"/>
        <v>27873.53</v>
      </c>
    </row>
    <row r="71" spans="1:7" x14ac:dyDescent="0.25">
      <c r="A71" s="143">
        <f t="shared" si="3"/>
        <v>46054</v>
      </c>
      <c r="B71" s="144">
        <v>58</v>
      </c>
      <c r="C71" s="131">
        <f t="shared" si="4"/>
        <v>27873.53</v>
      </c>
      <c r="D71" s="145">
        <f t="shared" si="0"/>
        <v>90.59</v>
      </c>
      <c r="E71" s="145">
        <f t="shared" si="5"/>
        <v>399.4</v>
      </c>
      <c r="F71" s="145">
        <f t="shared" si="2"/>
        <v>489.99</v>
      </c>
      <c r="G71" s="145">
        <f t="shared" si="1"/>
        <v>27474.129999999997</v>
      </c>
    </row>
    <row r="72" spans="1:7" x14ac:dyDescent="0.25">
      <c r="A72" s="143">
        <f t="shared" si="3"/>
        <v>46082</v>
      </c>
      <c r="B72" s="144">
        <v>59</v>
      </c>
      <c r="C72" s="131">
        <f t="shared" si="4"/>
        <v>27474.129999999997</v>
      </c>
      <c r="D72" s="145">
        <f t="shared" si="0"/>
        <v>89.29</v>
      </c>
      <c r="E72" s="145">
        <f t="shared" si="5"/>
        <v>400.7</v>
      </c>
      <c r="F72" s="145">
        <f t="shared" si="2"/>
        <v>489.99</v>
      </c>
      <c r="G72" s="145">
        <f t="shared" si="1"/>
        <v>27073.429999999997</v>
      </c>
    </row>
    <row r="73" spans="1:7" x14ac:dyDescent="0.25">
      <c r="A73" s="143">
        <f t="shared" si="3"/>
        <v>46113</v>
      </c>
      <c r="B73" s="144">
        <v>60</v>
      </c>
      <c r="C73" s="131">
        <f>G72</f>
        <v>27073.429999999997</v>
      </c>
      <c r="D73" s="145">
        <f>ROUND(C73*$E$10/12,2)</f>
        <v>87.99</v>
      </c>
      <c r="E73" s="145">
        <f>F73-D73</f>
        <v>402</v>
      </c>
      <c r="F73" s="145">
        <f t="shared" si="2"/>
        <v>489.99</v>
      </c>
      <c r="G73" s="145">
        <f>C73-E73</f>
        <v>26671.429999999997</v>
      </c>
    </row>
    <row r="74" spans="1:7" x14ac:dyDescent="0.25">
      <c r="A74" s="143">
        <f t="shared" si="3"/>
        <v>46143</v>
      </c>
      <c r="B74" s="144">
        <v>61</v>
      </c>
      <c r="C74" s="131">
        <f t="shared" ref="C74:C133" si="6">G73</f>
        <v>26671.429999999997</v>
      </c>
      <c r="D74" s="145">
        <f t="shared" ref="D74:D133" si="7">ROUND(C74*$E$10/12,2)</f>
        <v>86.68</v>
      </c>
      <c r="E74" s="145">
        <f t="shared" ref="E74:E133" si="8">F74-D74</f>
        <v>403.31</v>
      </c>
      <c r="F74" s="145">
        <f t="shared" si="2"/>
        <v>489.99</v>
      </c>
      <c r="G74" s="145">
        <f t="shared" ref="G74:G132" si="9">C74-E74</f>
        <v>26268.119999999995</v>
      </c>
    </row>
    <row r="75" spans="1:7" x14ac:dyDescent="0.25">
      <c r="A75" s="143">
        <f t="shared" si="3"/>
        <v>46174</v>
      </c>
      <c r="B75" s="144">
        <v>62</v>
      </c>
      <c r="C75" s="131">
        <f t="shared" si="6"/>
        <v>26268.119999999995</v>
      </c>
      <c r="D75" s="145">
        <f t="shared" si="7"/>
        <v>85.37</v>
      </c>
      <c r="E75" s="145">
        <f t="shared" si="8"/>
        <v>404.62</v>
      </c>
      <c r="F75" s="145">
        <f t="shared" si="2"/>
        <v>489.99</v>
      </c>
      <c r="G75" s="145">
        <f t="shared" si="9"/>
        <v>25863.499999999996</v>
      </c>
    </row>
    <row r="76" spans="1:7" x14ac:dyDescent="0.25">
      <c r="A76" s="143">
        <f t="shared" si="3"/>
        <v>46204</v>
      </c>
      <c r="B76" s="144">
        <v>63</v>
      </c>
      <c r="C76" s="131">
        <f t="shared" si="6"/>
        <v>25863.499999999996</v>
      </c>
      <c r="D76" s="145">
        <f t="shared" si="7"/>
        <v>84.06</v>
      </c>
      <c r="E76" s="145">
        <f t="shared" si="8"/>
        <v>405.93</v>
      </c>
      <c r="F76" s="145">
        <f t="shared" si="2"/>
        <v>489.99</v>
      </c>
      <c r="G76" s="145">
        <f t="shared" si="9"/>
        <v>25457.569999999996</v>
      </c>
    </row>
    <row r="77" spans="1:7" x14ac:dyDescent="0.25">
      <c r="A77" s="143">
        <f t="shared" si="3"/>
        <v>46235</v>
      </c>
      <c r="B77" s="144">
        <v>64</v>
      </c>
      <c r="C77" s="131">
        <f t="shared" si="6"/>
        <v>25457.569999999996</v>
      </c>
      <c r="D77" s="145">
        <f t="shared" si="7"/>
        <v>82.74</v>
      </c>
      <c r="E77" s="145">
        <f t="shared" si="8"/>
        <v>407.25</v>
      </c>
      <c r="F77" s="145">
        <f t="shared" si="2"/>
        <v>489.99</v>
      </c>
      <c r="G77" s="145">
        <f t="shared" si="9"/>
        <v>25050.319999999996</v>
      </c>
    </row>
    <row r="78" spans="1:7" x14ac:dyDescent="0.25">
      <c r="A78" s="143">
        <f t="shared" si="3"/>
        <v>46266</v>
      </c>
      <c r="B78" s="144">
        <v>65</v>
      </c>
      <c r="C78" s="131">
        <f t="shared" si="6"/>
        <v>25050.319999999996</v>
      </c>
      <c r="D78" s="145">
        <f t="shared" si="7"/>
        <v>81.41</v>
      </c>
      <c r="E78" s="145">
        <f t="shared" si="8"/>
        <v>408.58000000000004</v>
      </c>
      <c r="F78" s="145">
        <f t="shared" si="2"/>
        <v>489.99</v>
      </c>
      <c r="G78" s="145">
        <f t="shared" si="9"/>
        <v>24641.739999999994</v>
      </c>
    </row>
    <row r="79" spans="1:7" x14ac:dyDescent="0.25">
      <c r="A79" s="143">
        <f t="shared" si="3"/>
        <v>46296</v>
      </c>
      <c r="B79" s="144">
        <v>66</v>
      </c>
      <c r="C79" s="131">
        <f t="shared" si="6"/>
        <v>24641.739999999994</v>
      </c>
      <c r="D79" s="145">
        <f t="shared" si="7"/>
        <v>80.09</v>
      </c>
      <c r="E79" s="145">
        <f t="shared" si="8"/>
        <v>409.9</v>
      </c>
      <c r="F79" s="145">
        <f t="shared" si="2"/>
        <v>489.99</v>
      </c>
      <c r="G79" s="145">
        <f t="shared" si="9"/>
        <v>24231.839999999993</v>
      </c>
    </row>
    <row r="80" spans="1:7" x14ac:dyDescent="0.25">
      <c r="A80" s="143">
        <f t="shared" si="3"/>
        <v>46327</v>
      </c>
      <c r="B80" s="144">
        <v>67</v>
      </c>
      <c r="C80" s="131">
        <f t="shared" si="6"/>
        <v>24231.839999999993</v>
      </c>
      <c r="D80" s="145">
        <f t="shared" si="7"/>
        <v>78.75</v>
      </c>
      <c r="E80" s="145">
        <f t="shared" si="8"/>
        <v>411.24</v>
      </c>
      <c r="F80" s="145">
        <f t="shared" ref="F80:F133" si="10">F79</f>
        <v>489.99</v>
      </c>
      <c r="G80" s="145">
        <f t="shared" si="9"/>
        <v>23820.599999999991</v>
      </c>
    </row>
    <row r="81" spans="1:7" x14ac:dyDescent="0.25">
      <c r="A81" s="143">
        <f t="shared" ref="A81:A133" si="11">EDATE(A80,1)</f>
        <v>46357</v>
      </c>
      <c r="B81" s="144">
        <v>68</v>
      </c>
      <c r="C81" s="131">
        <f t="shared" si="6"/>
        <v>23820.599999999991</v>
      </c>
      <c r="D81" s="145">
        <f t="shared" si="7"/>
        <v>77.42</v>
      </c>
      <c r="E81" s="145">
        <f t="shared" si="8"/>
        <v>412.57</v>
      </c>
      <c r="F81" s="145">
        <f t="shared" si="10"/>
        <v>489.99</v>
      </c>
      <c r="G81" s="145">
        <f t="shared" si="9"/>
        <v>23408.029999999992</v>
      </c>
    </row>
    <row r="82" spans="1:7" x14ac:dyDescent="0.25">
      <c r="A82" s="143">
        <f t="shared" si="11"/>
        <v>46388</v>
      </c>
      <c r="B82" s="144">
        <v>69</v>
      </c>
      <c r="C82" s="131">
        <f t="shared" si="6"/>
        <v>23408.029999999992</v>
      </c>
      <c r="D82" s="145">
        <f t="shared" si="7"/>
        <v>76.08</v>
      </c>
      <c r="E82" s="145">
        <f t="shared" si="8"/>
        <v>413.91</v>
      </c>
      <c r="F82" s="145">
        <f t="shared" si="10"/>
        <v>489.99</v>
      </c>
      <c r="G82" s="145">
        <f t="shared" si="9"/>
        <v>22994.119999999992</v>
      </c>
    </row>
    <row r="83" spans="1:7" x14ac:dyDescent="0.25">
      <c r="A83" s="143">
        <f t="shared" si="11"/>
        <v>46419</v>
      </c>
      <c r="B83" s="144">
        <v>70</v>
      </c>
      <c r="C83" s="131">
        <f t="shared" si="6"/>
        <v>22994.119999999992</v>
      </c>
      <c r="D83" s="145">
        <f t="shared" si="7"/>
        <v>74.73</v>
      </c>
      <c r="E83" s="145">
        <f t="shared" si="8"/>
        <v>415.26</v>
      </c>
      <c r="F83" s="145">
        <f t="shared" si="10"/>
        <v>489.99</v>
      </c>
      <c r="G83" s="145">
        <f t="shared" si="9"/>
        <v>22578.859999999993</v>
      </c>
    </row>
    <row r="84" spans="1:7" x14ac:dyDescent="0.25">
      <c r="A84" s="143">
        <f t="shared" si="11"/>
        <v>46447</v>
      </c>
      <c r="B84" s="144">
        <v>71</v>
      </c>
      <c r="C84" s="131">
        <f t="shared" si="6"/>
        <v>22578.859999999993</v>
      </c>
      <c r="D84" s="145">
        <f t="shared" si="7"/>
        <v>73.38</v>
      </c>
      <c r="E84" s="145">
        <f t="shared" si="8"/>
        <v>416.61</v>
      </c>
      <c r="F84" s="145">
        <f t="shared" si="10"/>
        <v>489.99</v>
      </c>
      <c r="G84" s="145">
        <f t="shared" si="9"/>
        <v>22162.249999999993</v>
      </c>
    </row>
    <row r="85" spans="1:7" x14ac:dyDescent="0.25">
      <c r="A85" s="143">
        <f t="shared" si="11"/>
        <v>46478</v>
      </c>
      <c r="B85" s="144">
        <v>72</v>
      </c>
      <c r="C85" s="131">
        <f t="shared" si="6"/>
        <v>22162.249999999993</v>
      </c>
      <c r="D85" s="145">
        <f t="shared" si="7"/>
        <v>72.03</v>
      </c>
      <c r="E85" s="145">
        <f t="shared" si="8"/>
        <v>417.96000000000004</v>
      </c>
      <c r="F85" s="145">
        <f t="shared" si="10"/>
        <v>489.99</v>
      </c>
      <c r="G85" s="145">
        <f t="shared" si="9"/>
        <v>21744.289999999994</v>
      </c>
    </row>
    <row r="86" spans="1:7" x14ac:dyDescent="0.25">
      <c r="A86" s="143">
        <f t="shared" si="11"/>
        <v>46508</v>
      </c>
      <c r="B86" s="144">
        <v>73</v>
      </c>
      <c r="C86" s="131">
        <f t="shared" si="6"/>
        <v>21744.289999999994</v>
      </c>
      <c r="D86" s="145">
        <f t="shared" si="7"/>
        <v>70.67</v>
      </c>
      <c r="E86" s="145">
        <f t="shared" si="8"/>
        <v>419.32</v>
      </c>
      <c r="F86" s="145">
        <f t="shared" si="10"/>
        <v>489.99</v>
      </c>
      <c r="G86" s="145">
        <f t="shared" si="9"/>
        <v>21324.969999999994</v>
      </c>
    </row>
    <row r="87" spans="1:7" x14ac:dyDescent="0.25">
      <c r="A87" s="143">
        <f t="shared" si="11"/>
        <v>46539</v>
      </c>
      <c r="B87" s="144">
        <v>74</v>
      </c>
      <c r="C87" s="131">
        <f t="shared" si="6"/>
        <v>21324.969999999994</v>
      </c>
      <c r="D87" s="145">
        <f t="shared" si="7"/>
        <v>69.31</v>
      </c>
      <c r="E87" s="145">
        <f t="shared" si="8"/>
        <v>420.68</v>
      </c>
      <c r="F87" s="145">
        <f t="shared" si="10"/>
        <v>489.99</v>
      </c>
      <c r="G87" s="145">
        <f t="shared" si="9"/>
        <v>20904.289999999994</v>
      </c>
    </row>
    <row r="88" spans="1:7" x14ac:dyDescent="0.25">
      <c r="A88" s="143">
        <f t="shared" si="11"/>
        <v>46569</v>
      </c>
      <c r="B88" s="144">
        <v>75</v>
      </c>
      <c r="C88" s="131">
        <f t="shared" si="6"/>
        <v>20904.289999999994</v>
      </c>
      <c r="D88" s="145">
        <f t="shared" si="7"/>
        <v>67.94</v>
      </c>
      <c r="E88" s="145">
        <f t="shared" si="8"/>
        <v>422.05</v>
      </c>
      <c r="F88" s="145">
        <f t="shared" si="10"/>
        <v>489.99</v>
      </c>
      <c r="G88" s="145">
        <f t="shared" si="9"/>
        <v>20482.239999999994</v>
      </c>
    </row>
    <row r="89" spans="1:7" x14ac:dyDescent="0.25">
      <c r="A89" s="143">
        <f t="shared" si="11"/>
        <v>46600</v>
      </c>
      <c r="B89" s="144">
        <v>76</v>
      </c>
      <c r="C89" s="131">
        <f t="shared" si="6"/>
        <v>20482.239999999994</v>
      </c>
      <c r="D89" s="145">
        <f t="shared" si="7"/>
        <v>66.569999999999993</v>
      </c>
      <c r="E89" s="145">
        <f t="shared" si="8"/>
        <v>423.42</v>
      </c>
      <c r="F89" s="145">
        <f t="shared" si="10"/>
        <v>489.99</v>
      </c>
      <c r="G89" s="145">
        <f t="shared" si="9"/>
        <v>20058.819999999996</v>
      </c>
    </row>
    <row r="90" spans="1:7" x14ac:dyDescent="0.25">
      <c r="A90" s="143">
        <f t="shared" si="11"/>
        <v>46631</v>
      </c>
      <c r="B90" s="144">
        <v>77</v>
      </c>
      <c r="C90" s="131">
        <f t="shared" si="6"/>
        <v>20058.819999999996</v>
      </c>
      <c r="D90" s="145">
        <f t="shared" si="7"/>
        <v>65.19</v>
      </c>
      <c r="E90" s="145">
        <f t="shared" si="8"/>
        <v>424.8</v>
      </c>
      <c r="F90" s="145">
        <f t="shared" si="10"/>
        <v>489.99</v>
      </c>
      <c r="G90" s="145">
        <f t="shared" si="9"/>
        <v>19634.019999999997</v>
      </c>
    </row>
    <row r="91" spans="1:7" x14ac:dyDescent="0.25">
      <c r="A91" s="143">
        <f t="shared" si="11"/>
        <v>46661</v>
      </c>
      <c r="B91" s="144">
        <v>78</v>
      </c>
      <c r="C91" s="131">
        <f t="shared" si="6"/>
        <v>19634.019999999997</v>
      </c>
      <c r="D91" s="145">
        <f t="shared" si="7"/>
        <v>63.81</v>
      </c>
      <c r="E91" s="145">
        <f t="shared" si="8"/>
        <v>426.18</v>
      </c>
      <c r="F91" s="145">
        <f t="shared" si="10"/>
        <v>489.99</v>
      </c>
      <c r="G91" s="145">
        <f t="shared" si="9"/>
        <v>19207.839999999997</v>
      </c>
    </row>
    <row r="92" spans="1:7" x14ac:dyDescent="0.25">
      <c r="A92" s="143">
        <f t="shared" si="11"/>
        <v>46692</v>
      </c>
      <c r="B92" s="144">
        <v>79</v>
      </c>
      <c r="C92" s="131">
        <f t="shared" si="6"/>
        <v>19207.839999999997</v>
      </c>
      <c r="D92" s="145">
        <f t="shared" si="7"/>
        <v>62.43</v>
      </c>
      <c r="E92" s="145">
        <f t="shared" si="8"/>
        <v>427.56</v>
      </c>
      <c r="F92" s="145">
        <f t="shared" si="10"/>
        <v>489.99</v>
      </c>
      <c r="G92" s="145">
        <f t="shared" si="9"/>
        <v>18780.279999999995</v>
      </c>
    </row>
    <row r="93" spans="1:7" x14ac:dyDescent="0.25">
      <c r="A93" s="143">
        <f t="shared" si="11"/>
        <v>46722</v>
      </c>
      <c r="B93" s="144">
        <v>80</v>
      </c>
      <c r="C93" s="131">
        <f t="shared" si="6"/>
        <v>18780.279999999995</v>
      </c>
      <c r="D93" s="145">
        <f t="shared" si="7"/>
        <v>61.04</v>
      </c>
      <c r="E93" s="145">
        <f t="shared" si="8"/>
        <v>428.95</v>
      </c>
      <c r="F93" s="145">
        <f t="shared" si="10"/>
        <v>489.99</v>
      </c>
      <c r="G93" s="145">
        <f t="shared" si="9"/>
        <v>18351.329999999994</v>
      </c>
    </row>
    <row r="94" spans="1:7" x14ac:dyDescent="0.25">
      <c r="A94" s="143">
        <f t="shared" si="11"/>
        <v>46753</v>
      </c>
      <c r="B94" s="144">
        <v>81</v>
      </c>
      <c r="C94" s="131">
        <f t="shared" si="6"/>
        <v>18351.329999999994</v>
      </c>
      <c r="D94" s="145">
        <f t="shared" si="7"/>
        <v>59.64</v>
      </c>
      <c r="E94" s="145">
        <f t="shared" si="8"/>
        <v>430.35</v>
      </c>
      <c r="F94" s="145">
        <f t="shared" si="10"/>
        <v>489.99</v>
      </c>
      <c r="G94" s="145">
        <f t="shared" si="9"/>
        <v>17920.979999999996</v>
      </c>
    </row>
    <row r="95" spans="1:7" x14ac:dyDescent="0.25">
      <c r="A95" s="143">
        <f t="shared" si="11"/>
        <v>46784</v>
      </c>
      <c r="B95" s="144">
        <v>82</v>
      </c>
      <c r="C95" s="131">
        <f t="shared" si="6"/>
        <v>17920.979999999996</v>
      </c>
      <c r="D95" s="145">
        <f t="shared" si="7"/>
        <v>58.24</v>
      </c>
      <c r="E95" s="145">
        <f t="shared" si="8"/>
        <v>431.75</v>
      </c>
      <c r="F95" s="145">
        <f t="shared" si="10"/>
        <v>489.99</v>
      </c>
      <c r="G95" s="145">
        <f t="shared" si="9"/>
        <v>17489.229999999996</v>
      </c>
    </row>
    <row r="96" spans="1:7" x14ac:dyDescent="0.25">
      <c r="A96" s="143">
        <f t="shared" si="11"/>
        <v>46813</v>
      </c>
      <c r="B96" s="144">
        <v>83</v>
      </c>
      <c r="C96" s="131">
        <f t="shared" si="6"/>
        <v>17489.229999999996</v>
      </c>
      <c r="D96" s="145">
        <f t="shared" si="7"/>
        <v>56.84</v>
      </c>
      <c r="E96" s="145">
        <f t="shared" si="8"/>
        <v>433.15</v>
      </c>
      <c r="F96" s="145">
        <f t="shared" si="10"/>
        <v>489.99</v>
      </c>
      <c r="G96" s="145">
        <f t="shared" si="9"/>
        <v>17056.079999999994</v>
      </c>
    </row>
    <row r="97" spans="1:7" x14ac:dyDescent="0.25">
      <c r="A97" s="143">
        <f t="shared" si="11"/>
        <v>46844</v>
      </c>
      <c r="B97" s="144">
        <v>84</v>
      </c>
      <c r="C97" s="131">
        <f t="shared" si="6"/>
        <v>17056.079999999994</v>
      </c>
      <c r="D97" s="145">
        <f t="shared" si="7"/>
        <v>55.43</v>
      </c>
      <c r="E97" s="145">
        <f t="shared" si="8"/>
        <v>434.56</v>
      </c>
      <c r="F97" s="145">
        <f t="shared" si="10"/>
        <v>489.99</v>
      </c>
      <c r="G97" s="145">
        <f t="shared" si="9"/>
        <v>16621.519999999993</v>
      </c>
    </row>
    <row r="98" spans="1:7" x14ac:dyDescent="0.25">
      <c r="A98" s="143">
        <f t="shared" si="11"/>
        <v>46874</v>
      </c>
      <c r="B98" s="144">
        <v>85</v>
      </c>
      <c r="C98" s="131">
        <f t="shared" si="6"/>
        <v>16621.519999999993</v>
      </c>
      <c r="D98" s="145">
        <f t="shared" si="7"/>
        <v>54.02</v>
      </c>
      <c r="E98" s="145">
        <f t="shared" si="8"/>
        <v>435.97</v>
      </c>
      <c r="F98" s="145">
        <f t="shared" si="10"/>
        <v>489.99</v>
      </c>
      <c r="G98" s="145">
        <f t="shared" si="9"/>
        <v>16185.549999999994</v>
      </c>
    </row>
    <row r="99" spans="1:7" x14ac:dyDescent="0.25">
      <c r="A99" s="143">
        <f t="shared" si="11"/>
        <v>46905</v>
      </c>
      <c r="B99" s="144">
        <v>86</v>
      </c>
      <c r="C99" s="131">
        <f t="shared" si="6"/>
        <v>16185.549999999994</v>
      </c>
      <c r="D99" s="145">
        <f t="shared" si="7"/>
        <v>52.6</v>
      </c>
      <c r="E99" s="145">
        <f t="shared" si="8"/>
        <v>437.39</v>
      </c>
      <c r="F99" s="145">
        <f t="shared" si="10"/>
        <v>489.99</v>
      </c>
      <c r="G99" s="145">
        <f t="shared" si="9"/>
        <v>15748.159999999994</v>
      </c>
    </row>
    <row r="100" spans="1:7" x14ac:dyDescent="0.25">
      <c r="A100" s="143">
        <f t="shared" si="11"/>
        <v>46935</v>
      </c>
      <c r="B100" s="144">
        <v>87</v>
      </c>
      <c r="C100" s="131">
        <f t="shared" si="6"/>
        <v>15748.159999999994</v>
      </c>
      <c r="D100" s="145">
        <f t="shared" si="7"/>
        <v>51.18</v>
      </c>
      <c r="E100" s="145">
        <f t="shared" si="8"/>
        <v>438.81</v>
      </c>
      <c r="F100" s="145">
        <f t="shared" si="10"/>
        <v>489.99</v>
      </c>
      <c r="G100" s="145">
        <f t="shared" si="9"/>
        <v>15309.349999999995</v>
      </c>
    </row>
    <row r="101" spans="1:7" x14ac:dyDescent="0.25">
      <c r="A101" s="143">
        <f t="shared" si="11"/>
        <v>46966</v>
      </c>
      <c r="B101" s="144">
        <v>88</v>
      </c>
      <c r="C101" s="131">
        <f t="shared" si="6"/>
        <v>15309.349999999995</v>
      </c>
      <c r="D101" s="145">
        <f t="shared" si="7"/>
        <v>49.76</v>
      </c>
      <c r="E101" s="145">
        <f t="shared" si="8"/>
        <v>440.23</v>
      </c>
      <c r="F101" s="145">
        <f t="shared" si="10"/>
        <v>489.99</v>
      </c>
      <c r="G101" s="145">
        <f t="shared" si="9"/>
        <v>14869.119999999995</v>
      </c>
    </row>
    <row r="102" spans="1:7" x14ac:dyDescent="0.25">
      <c r="A102" s="143">
        <f t="shared" si="11"/>
        <v>46997</v>
      </c>
      <c r="B102" s="144">
        <v>89</v>
      </c>
      <c r="C102" s="131">
        <f t="shared" si="6"/>
        <v>14869.119999999995</v>
      </c>
      <c r="D102" s="145">
        <f t="shared" si="7"/>
        <v>48.32</v>
      </c>
      <c r="E102" s="145">
        <f t="shared" si="8"/>
        <v>441.67</v>
      </c>
      <c r="F102" s="145">
        <f t="shared" si="10"/>
        <v>489.99</v>
      </c>
      <c r="G102" s="145">
        <f t="shared" si="9"/>
        <v>14427.449999999995</v>
      </c>
    </row>
    <row r="103" spans="1:7" x14ac:dyDescent="0.25">
      <c r="A103" s="143">
        <f t="shared" si="11"/>
        <v>47027</v>
      </c>
      <c r="B103" s="144">
        <v>90</v>
      </c>
      <c r="C103" s="131">
        <f t="shared" si="6"/>
        <v>14427.449999999995</v>
      </c>
      <c r="D103" s="145">
        <f t="shared" si="7"/>
        <v>46.89</v>
      </c>
      <c r="E103" s="145">
        <f t="shared" si="8"/>
        <v>443.1</v>
      </c>
      <c r="F103" s="145">
        <f t="shared" si="10"/>
        <v>489.99</v>
      </c>
      <c r="G103" s="145">
        <f t="shared" si="9"/>
        <v>13984.349999999995</v>
      </c>
    </row>
    <row r="104" spans="1:7" x14ac:dyDescent="0.25">
      <c r="A104" s="143">
        <f t="shared" si="11"/>
        <v>47058</v>
      </c>
      <c r="B104" s="144">
        <v>91</v>
      </c>
      <c r="C104" s="131">
        <f t="shared" si="6"/>
        <v>13984.349999999995</v>
      </c>
      <c r="D104" s="145">
        <f t="shared" si="7"/>
        <v>45.45</v>
      </c>
      <c r="E104" s="145">
        <f t="shared" si="8"/>
        <v>444.54</v>
      </c>
      <c r="F104" s="145">
        <f t="shared" si="10"/>
        <v>489.99</v>
      </c>
      <c r="G104" s="145">
        <f t="shared" si="9"/>
        <v>13539.809999999994</v>
      </c>
    </row>
    <row r="105" spans="1:7" x14ac:dyDescent="0.25">
      <c r="A105" s="143">
        <f t="shared" si="11"/>
        <v>47088</v>
      </c>
      <c r="B105" s="144">
        <v>92</v>
      </c>
      <c r="C105" s="131">
        <f t="shared" si="6"/>
        <v>13539.809999999994</v>
      </c>
      <c r="D105" s="145">
        <f t="shared" si="7"/>
        <v>44</v>
      </c>
      <c r="E105" s="145">
        <f t="shared" si="8"/>
        <v>445.99</v>
      </c>
      <c r="F105" s="145">
        <f t="shared" si="10"/>
        <v>489.99</v>
      </c>
      <c r="G105" s="145">
        <f t="shared" si="9"/>
        <v>13093.819999999994</v>
      </c>
    </row>
    <row r="106" spans="1:7" x14ac:dyDescent="0.25">
      <c r="A106" s="143">
        <f t="shared" si="11"/>
        <v>47119</v>
      </c>
      <c r="B106" s="144">
        <v>93</v>
      </c>
      <c r="C106" s="131">
        <f t="shared" si="6"/>
        <v>13093.819999999994</v>
      </c>
      <c r="D106" s="145">
        <f t="shared" si="7"/>
        <v>42.55</v>
      </c>
      <c r="E106" s="145">
        <f t="shared" si="8"/>
        <v>447.44</v>
      </c>
      <c r="F106" s="145">
        <f t="shared" si="10"/>
        <v>489.99</v>
      </c>
      <c r="G106" s="145">
        <f t="shared" si="9"/>
        <v>12646.379999999994</v>
      </c>
    </row>
    <row r="107" spans="1:7" x14ac:dyDescent="0.25">
      <c r="A107" s="143">
        <f t="shared" si="11"/>
        <v>47150</v>
      </c>
      <c r="B107" s="144">
        <v>94</v>
      </c>
      <c r="C107" s="131">
        <f t="shared" si="6"/>
        <v>12646.379999999994</v>
      </c>
      <c r="D107" s="145">
        <f t="shared" si="7"/>
        <v>41.1</v>
      </c>
      <c r="E107" s="145">
        <f t="shared" si="8"/>
        <v>448.89</v>
      </c>
      <c r="F107" s="145">
        <f t="shared" si="10"/>
        <v>489.99</v>
      </c>
      <c r="G107" s="145">
        <f t="shared" si="9"/>
        <v>12197.489999999994</v>
      </c>
    </row>
    <row r="108" spans="1:7" x14ac:dyDescent="0.25">
      <c r="A108" s="143">
        <f t="shared" si="11"/>
        <v>47178</v>
      </c>
      <c r="B108" s="144">
        <v>95</v>
      </c>
      <c r="C108" s="131">
        <f t="shared" si="6"/>
        <v>12197.489999999994</v>
      </c>
      <c r="D108" s="145">
        <f t="shared" si="7"/>
        <v>39.64</v>
      </c>
      <c r="E108" s="145">
        <f t="shared" si="8"/>
        <v>450.35</v>
      </c>
      <c r="F108" s="145">
        <f t="shared" si="10"/>
        <v>489.99</v>
      </c>
      <c r="G108" s="145">
        <f t="shared" si="9"/>
        <v>11747.139999999994</v>
      </c>
    </row>
    <row r="109" spans="1:7" x14ac:dyDescent="0.25">
      <c r="A109" s="143">
        <f t="shared" si="11"/>
        <v>47209</v>
      </c>
      <c r="B109" s="144">
        <v>96</v>
      </c>
      <c r="C109" s="131">
        <f t="shared" si="6"/>
        <v>11747.139999999994</v>
      </c>
      <c r="D109" s="145">
        <f t="shared" si="7"/>
        <v>38.18</v>
      </c>
      <c r="E109" s="145">
        <f t="shared" si="8"/>
        <v>451.81</v>
      </c>
      <c r="F109" s="145">
        <f t="shared" si="10"/>
        <v>489.99</v>
      </c>
      <c r="G109" s="145">
        <f t="shared" si="9"/>
        <v>11295.329999999994</v>
      </c>
    </row>
    <row r="110" spans="1:7" x14ac:dyDescent="0.25">
      <c r="A110" s="143">
        <f t="shared" si="11"/>
        <v>47239</v>
      </c>
      <c r="B110" s="144">
        <v>97</v>
      </c>
      <c r="C110" s="131">
        <f t="shared" si="6"/>
        <v>11295.329999999994</v>
      </c>
      <c r="D110" s="145">
        <f t="shared" si="7"/>
        <v>36.71</v>
      </c>
      <c r="E110" s="145">
        <f t="shared" si="8"/>
        <v>453.28000000000003</v>
      </c>
      <c r="F110" s="145">
        <f t="shared" si="10"/>
        <v>489.99</v>
      </c>
      <c r="G110" s="145">
        <f t="shared" si="9"/>
        <v>10842.049999999994</v>
      </c>
    </row>
    <row r="111" spans="1:7" x14ac:dyDescent="0.25">
      <c r="A111" s="143">
        <f t="shared" si="11"/>
        <v>47270</v>
      </c>
      <c r="B111" s="144">
        <v>98</v>
      </c>
      <c r="C111" s="131">
        <f t="shared" si="6"/>
        <v>10842.049999999994</v>
      </c>
      <c r="D111" s="145">
        <f t="shared" si="7"/>
        <v>35.24</v>
      </c>
      <c r="E111" s="145">
        <f t="shared" si="8"/>
        <v>454.75</v>
      </c>
      <c r="F111" s="145">
        <f t="shared" si="10"/>
        <v>489.99</v>
      </c>
      <c r="G111" s="145">
        <f t="shared" si="9"/>
        <v>10387.299999999994</v>
      </c>
    </row>
    <row r="112" spans="1:7" x14ac:dyDescent="0.25">
      <c r="A112" s="143">
        <f t="shared" si="11"/>
        <v>47300</v>
      </c>
      <c r="B112" s="144">
        <v>99</v>
      </c>
      <c r="C112" s="131">
        <f t="shared" si="6"/>
        <v>10387.299999999994</v>
      </c>
      <c r="D112" s="145">
        <f t="shared" si="7"/>
        <v>33.76</v>
      </c>
      <c r="E112" s="145">
        <f t="shared" si="8"/>
        <v>456.23</v>
      </c>
      <c r="F112" s="145">
        <f t="shared" si="10"/>
        <v>489.99</v>
      </c>
      <c r="G112" s="145">
        <f t="shared" si="9"/>
        <v>9931.0699999999943</v>
      </c>
    </row>
    <row r="113" spans="1:7" x14ac:dyDescent="0.25">
      <c r="A113" s="143">
        <f t="shared" si="11"/>
        <v>47331</v>
      </c>
      <c r="B113" s="144">
        <v>100</v>
      </c>
      <c r="C113" s="131">
        <f t="shared" si="6"/>
        <v>9931.0699999999943</v>
      </c>
      <c r="D113" s="145">
        <f t="shared" si="7"/>
        <v>32.28</v>
      </c>
      <c r="E113" s="145">
        <f t="shared" si="8"/>
        <v>457.71000000000004</v>
      </c>
      <c r="F113" s="145">
        <f t="shared" si="10"/>
        <v>489.99</v>
      </c>
      <c r="G113" s="145">
        <f t="shared" si="9"/>
        <v>9473.3599999999933</v>
      </c>
    </row>
    <row r="114" spans="1:7" x14ac:dyDescent="0.25">
      <c r="A114" s="143">
        <f t="shared" si="11"/>
        <v>47362</v>
      </c>
      <c r="B114" s="144">
        <v>101</v>
      </c>
      <c r="C114" s="131">
        <f t="shared" si="6"/>
        <v>9473.3599999999933</v>
      </c>
      <c r="D114" s="145">
        <f t="shared" si="7"/>
        <v>30.79</v>
      </c>
      <c r="E114" s="145">
        <f t="shared" si="8"/>
        <v>459.2</v>
      </c>
      <c r="F114" s="145">
        <f t="shared" si="10"/>
        <v>489.99</v>
      </c>
      <c r="G114" s="145">
        <f t="shared" si="9"/>
        <v>9014.1599999999926</v>
      </c>
    </row>
    <row r="115" spans="1:7" x14ac:dyDescent="0.25">
      <c r="A115" s="143">
        <f t="shared" si="11"/>
        <v>47392</v>
      </c>
      <c r="B115" s="144">
        <v>102</v>
      </c>
      <c r="C115" s="131">
        <f t="shared" si="6"/>
        <v>9014.1599999999926</v>
      </c>
      <c r="D115" s="145">
        <f t="shared" si="7"/>
        <v>29.3</v>
      </c>
      <c r="E115" s="145">
        <f t="shared" si="8"/>
        <v>460.69</v>
      </c>
      <c r="F115" s="145">
        <f t="shared" si="10"/>
        <v>489.99</v>
      </c>
      <c r="G115" s="145">
        <f t="shared" si="9"/>
        <v>8553.4699999999921</v>
      </c>
    </row>
    <row r="116" spans="1:7" x14ac:dyDescent="0.25">
      <c r="A116" s="143">
        <f t="shared" si="11"/>
        <v>47423</v>
      </c>
      <c r="B116" s="144">
        <v>103</v>
      </c>
      <c r="C116" s="131">
        <f t="shared" si="6"/>
        <v>8553.4699999999921</v>
      </c>
      <c r="D116" s="145">
        <f t="shared" si="7"/>
        <v>27.8</v>
      </c>
      <c r="E116" s="145">
        <f t="shared" si="8"/>
        <v>462.19</v>
      </c>
      <c r="F116" s="145">
        <f t="shared" si="10"/>
        <v>489.99</v>
      </c>
      <c r="G116" s="145">
        <f t="shared" si="9"/>
        <v>8091.2799999999925</v>
      </c>
    </row>
    <row r="117" spans="1:7" x14ac:dyDescent="0.25">
      <c r="A117" s="143">
        <f t="shared" si="11"/>
        <v>47453</v>
      </c>
      <c r="B117" s="144">
        <v>104</v>
      </c>
      <c r="C117" s="131">
        <f t="shared" si="6"/>
        <v>8091.2799999999925</v>
      </c>
      <c r="D117" s="145">
        <f t="shared" si="7"/>
        <v>26.3</v>
      </c>
      <c r="E117" s="145">
        <f t="shared" si="8"/>
        <v>463.69</v>
      </c>
      <c r="F117" s="145">
        <f t="shared" si="10"/>
        <v>489.99</v>
      </c>
      <c r="G117" s="145">
        <f t="shared" si="9"/>
        <v>7627.5899999999929</v>
      </c>
    </row>
    <row r="118" spans="1:7" x14ac:dyDescent="0.25">
      <c r="A118" s="143">
        <f t="shared" si="11"/>
        <v>47484</v>
      </c>
      <c r="B118" s="144">
        <v>105</v>
      </c>
      <c r="C118" s="131">
        <f t="shared" si="6"/>
        <v>7627.5899999999929</v>
      </c>
      <c r="D118" s="145">
        <f t="shared" si="7"/>
        <v>24.79</v>
      </c>
      <c r="E118" s="145">
        <f t="shared" si="8"/>
        <v>465.2</v>
      </c>
      <c r="F118" s="145">
        <f t="shared" si="10"/>
        <v>489.99</v>
      </c>
      <c r="G118" s="145">
        <f t="shared" si="9"/>
        <v>7162.3899999999931</v>
      </c>
    </row>
    <row r="119" spans="1:7" x14ac:dyDescent="0.25">
      <c r="A119" s="143">
        <f t="shared" si="11"/>
        <v>47515</v>
      </c>
      <c r="B119" s="144">
        <v>106</v>
      </c>
      <c r="C119" s="131">
        <f t="shared" si="6"/>
        <v>7162.3899999999931</v>
      </c>
      <c r="D119" s="145">
        <f t="shared" si="7"/>
        <v>23.28</v>
      </c>
      <c r="E119" s="145">
        <f t="shared" si="8"/>
        <v>466.71000000000004</v>
      </c>
      <c r="F119" s="145">
        <f t="shared" si="10"/>
        <v>489.99</v>
      </c>
      <c r="G119" s="145">
        <f t="shared" si="9"/>
        <v>6695.679999999993</v>
      </c>
    </row>
    <row r="120" spans="1:7" x14ac:dyDescent="0.25">
      <c r="A120" s="143">
        <f t="shared" si="11"/>
        <v>47543</v>
      </c>
      <c r="B120" s="144">
        <v>107</v>
      </c>
      <c r="C120" s="131">
        <f t="shared" si="6"/>
        <v>6695.679999999993</v>
      </c>
      <c r="D120" s="145">
        <f t="shared" si="7"/>
        <v>21.76</v>
      </c>
      <c r="E120" s="145">
        <f t="shared" si="8"/>
        <v>468.23</v>
      </c>
      <c r="F120" s="145">
        <f t="shared" si="10"/>
        <v>489.99</v>
      </c>
      <c r="G120" s="145">
        <f t="shared" si="9"/>
        <v>6227.4499999999935</v>
      </c>
    </row>
    <row r="121" spans="1:7" x14ac:dyDescent="0.25">
      <c r="A121" s="143">
        <f t="shared" si="11"/>
        <v>47574</v>
      </c>
      <c r="B121" s="144">
        <v>108</v>
      </c>
      <c r="C121" s="131">
        <f t="shared" si="6"/>
        <v>6227.4499999999935</v>
      </c>
      <c r="D121" s="145">
        <f t="shared" si="7"/>
        <v>20.239999999999998</v>
      </c>
      <c r="E121" s="145">
        <f t="shared" si="8"/>
        <v>469.75</v>
      </c>
      <c r="F121" s="145">
        <f t="shared" si="10"/>
        <v>489.99</v>
      </c>
      <c r="G121" s="145">
        <f t="shared" si="9"/>
        <v>5757.6999999999935</v>
      </c>
    </row>
    <row r="122" spans="1:7" x14ac:dyDescent="0.25">
      <c r="A122" s="143">
        <f t="shared" si="11"/>
        <v>47604</v>
      </c>
      <c r="B122" s="144">
        <v>109</v>
      </c>
      <c r="C122" s="131">
        <f t="shared" si="6"/>
        <v>5757.6999999999935</v>
      </c>
      <c r="D122" s="145">
        <f t="shared" si="7"/>
        <v>18.71</v>
      </c>
      <c r="E122" s="145">
        <f t="shared" si="8"/>
        <v>471.28000000000003</v>
      </c>
      <c r="F122" s="145">
        <f t="shared" si="10"/>
        <v>489.99</v>
      </c>
      <c r="G122" s="145">
        <f t="shared" si="9"/>
        <v>5286.4199999999937</v>
      </c>
    </row>
    <row r="123" spans="1:7" x14ac:dyDescent="0.25">
      <c r="A123" s="143">
        <f t="shared" si="11"/>
        <v>47635</v>
      </c>
      <c r="B123" s="144">
        <v>110</v>
      </c>
      <c r="C123" s="131">
        <f t="shared" si="6"/>
        <v>5286.4199999999937</v>
      </c>
      <c r="D123" s="145">
        <f t="shared" si="7"/>
        <v>17.18</v>
      </c>
      <c r="E123" s="145">
        <f t="shared" si="8"/>
        <v>472.81</v>
      </c>
      <c r="F123" s="145">
        <f t="shared" si="10"/>
        <v>489.99</v>
      </c>
      <c r="G123" s="145">
        <f t="shared" si="9"/>
        <v>4813.6099999999933</v>
      </c>
    </row>
    <row r="124" spans="1:7" x14ac:dyDescent="0.25">
      <c r="A124" s="143">
        <f t="shared" si="11"/>
        <v>47665</v>
      </c>
      <c r="B124" s="144">
        <v>111</v>
      </c>
      <c r="C124" s="131">
        <f t="shared" si="6"/>
        <v>4813.6099999999933</v>
      </c>
      <c r="D124" s="145">
        <f t="shared" si="7"/>
        <v>15.64</v>
      </c>
      <c r="E124" s="145">
        <f t="shared" si="8"/>
        <v>474.35</v>
      </c>
      <c r="F124" s="145">
        <f t="shared" si="10"/>
        <v>489.99</v>
      </c>
      <c r="G124" s="145">
        <f t="shared" si="9"/>
        <v>4339.2599999999929</v>
      </c>
    </row>
    <row r="125" spans="1:7" x14ac:dyDescent="0.25">
      <c r="A125" s="143">
        <f t="shared" si="11"/>
        <v>47696</v>
      </c>
      <c r="B125" s="144">
        <v>112</v>
      </c>
      <c r="C125" s="131">
        <f t="shared" si="6"/>
        <v>4339.2599999999929</v>
      </c>
      <c r="D125" s="145">
        <f t="shared" si="7"/>
        <v>14.1</v>
      </c>
      <c r="E125" s="145">
        <f t="shared" si="8"/>
        <v>475.89</v>
      </c>
      <c r="F125" s="145">
        <f t="shared" si="10"/>
        <v>489.99</v>
      </c>
      <c r="G125" s="145">
        <f t="shared" si="9"/>
        <v>3863.3699999999931</v>
      </c>
    </row>
    <row r="126" spans="1:7" x14ac:dyDescent="0.25">
      <c r="A126" s="143">
        <f t="shared" si="11"/>
        <v>47727</v>
      </c>
      <c r="B126" s="144">
        <v>113</v>
      </c>
      <c r="C126" s="131">
        <f t="shared" si="6"/>
        <v>3863.3699999999931</v>
      </c>
      <c r="D126" s="145">
        <f t="shared" si="7"/>
        <v>12.56</v>
      </c>
      <c r="E126" s="145">
        <f t="shared" si="8"/>
        <v>477.43</v>
      </c>
      <c r="F126" s="145">
        <f t="shared" si="10"/>
        <v>489.99</v>
      </c>
      <c r="G126" s="145">
        <f t="shared" si="9"/>
        <v>3385.9399999999932</v>
      </c>
    </row>
    <row r="127" spans="1:7" x14ac:dyDescent="0.25">
      <c r="A127" s="143">
        <f t="shared" si="11"/>
        <v>47757</v>
      </c>
      <c r="B127" s="144">
        <v>114</v>
      </c>
      <c r="C127" s="131">
        <f t="shared" si="6"/>
        <v>3385.9399999999932</v>
      </c>
      <c r="D127" s="145">
        <f t="shared" si="7"/>
        <v>11</v>
      </c>
      <c r="E127" s="145">
        <f t="shared" si="8"/>
        <v>478.99</v>
      </c>
      <c r="F127" s="145">
        <f t="shared" si="10"/>
        <v>489.99</v>
      </c>
      <c r="G127" s="145">
        <f t="shared" si="9"/>
        <v>2906.9499999999935</v>
      </c>
    </row>
    <row r="128" spans="1:7" x14ac:dyDescent="0.25">
      <c r="A128" s="143">
        <f t="shared" si="11"/>
        <v>47788</v>
      </c>
      <c r="B128" s="144">
        <v>115</v>
      </c>
      <c r="C128" s="131">
        <f t="shared" si="6"/>
        <v>2906.9499999999935</v>
      </c>
      <c r="D128" s="145">
        <f t="shared" si="7"/>
        <v>9.4499999999999993</v>
      </c>
      <c r="E128" s="145">
        <f t="shared" si="8"/>
        <v>480.54</v>
      </c>
      <c r="F128" s="145">
        <f t="shared" si="10"/>
        <v>489.99</v>
      </c>
      <c r="G128" s="145">
        <f t="shared" si="9"/>
        <v>2426.4099999999935</v>
      </c>
    </row>
    <row r="129" spans="1:7" x14ac:dyDescent="0.25">
      <c r="A129" s="143">
        <f t="shared" si="11"/>
        <v>47818</v>
      </c>
      <c r="B129" s="144">
        <v>116</v>
      </c>
      <c r="C129" s="131">
        <f t="shared" si="6"/>
        <v>2426.4099999999935</v>
      </c>
      <c r="D129" s="145">
        <f t="shared" si="7"/>
        <v>7.89</v>
      </c>
      <c r="E129" s="145">
        <f t="shared" si="8"/>
        <v>482.1</v>
      </c>
      <c r="F129" s="145">
        <f t="shared" si="10"/>
        <v>489.99</v>
      </c>
      <c r="G129" s="145">
        <f t="shared" si="9"/>
        <v>1944.3099999999936</v>
      </c>
    </row>
    <row r="130" spans="1:7" x14ac:dyDescent="0.25">
      <c r="A130" s="143">
        <f t="shared" si="11"/>
        <v>47849</v>
      </c>
      <c r="B130" s="144">
        <v>117</v>
      </c>
      <c r="C130" s="131">
        <f t="shared" si="6"/>
        <v>1944.3099999999936</v>
      </c>
      <c r="D130" s="145">
        <f t="shared" si="7"/>
        <v>6.32</v>
      </c>
      <c r="E130" s="145">
        <f t="shared" si="8"/>
        <v>483.67</v>
      </c>
      <c r="F130" s="145">
        <f t="shared" si="10"/>
        <v>489.99</v>
      </c>
      <c r="G130" s="145">
        <f t="shared" si="9"/>
        <v>1460.6399999999935</v>
      </c>
    </row>
    <row r="131" spans="1:7" x14ac:dyDescent="0.25">
      <c r="A131" s="143">
        <f t="shared" si="11"/>
        <v>47880</v>
      </c>
      <c r="B131" s="144">
        <v>118</v>
      </c>
      <c r="C131" s="131">
        <f t="shared" si="6"/>
        <v>1460.6399999999935</v>
      </c>
      <c r="D131" s="145">
        <f t="shared" si="7"/>
        <v>4.75</v>
      </c>
      <c r="E131" s="145">
        <f t="shared" si="8"/>
        <v>485.24</v>
      </c>
      <c r="F131" s="145">
        <f t="shared" si="10"/>
        <v>489.99</v>
      </c>
      <c r="G131" s="145">
        <f t="shared" si="9"/>
        <v>975.3999999999935</v>
      </c>
    </row>
    <row r="132" spans="1:7" x14ac:dyDescent="0.25">
      <c r="A132" s="143">
        <f t="shared" si="11"/>
        <v>47908</v>
      </c>
      <c r="B132" s="144">
        <v>119</v>
      </c>
      <c r="C132" s="131">
        <f t="shared" si="6"/>
        <v>975.3999999999935</v>
      </c>
      <c r="D132" s="145">
        <f t="shared" si="7"/>
        <v>3.17</v>
      </c>
      <c r="E132" s="145">
        <f t="shared" si="8"/>
        <v>486.82</v>
      </c>
      <c r="F132" s="145">
        <f t="shared" si="10"/>
        <v>489.99</v>
      </c>
      <c r="G132" s="145">
        <f t="shared" si="9"/>
        <v>488.5799999999935</v>
      </c>
    </row>
    <row r="133" spans="1:7" x14ac:dyDescent="0.25">
      <c r="A133" s="143">
        <f t="shared" si="11"/>
        <v>47939</v>
      </c>
      <c r="B133" s="144">
        <v>120</v>
      </c>
      <c r="C133" s="131">
        <f t="shared" si="6"/>
        <v>488.5799999999935</v>
      </c>
      <c r="D133" s="145">
        <f t="shared" si="7"/>
        <v>1.59</v>
      </c>
      <c r="E133" s="145">
        <f t="shared" si="8"/>
        <v>488.40000000000003</v>
      </c>
      <c r="F133" s="145">
        <f t="shared" si="10"/>
        <v>489.99</v>
      </c>
      <c r="G133" s="16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3"/>
  <sheetViews>
    <sheetView workbookViewId="0">
      <selection activeCell="I14" sqref="I14"/>
    </sheetView>
  </sheetViews>
  <sheetFormatPr defaultColWidth="9.140625" defaultRowHeight="15" x14ac:dyDescent="0.25"/>
  <cols>
    <col min="1" max="1" width="9.140625" style="141"/>
    <col min="2" max="2" width="7.85546875" style="141" customWidth="1"/>
    <col min="3" max="3" width="14.7109375" style="141" customWidth="1"/>
    <col min="4" max="4" width="14.28515625" style="141" customWidth="1"/>
    <col min="5" max="7" width="14.7109375" style="141" customWidth="1"/>
    <col min="8" max="10" width="9.140625" style="141"/>
    <col min="11" max="11" width="11" style="141" customWidth="1"/>
    <col min="12" max="16384" width="9.140625" style="141"/>
  </cols>
  <sheetData>
    <row r="1" spans="1:16" x14ac:dyDescent="0.25">
      <c r="A1" s="125"/>
      <c r="B1" s="125"/>
      <c r="C1" s="125"/>
      <c r="D1" s="125"/>
      <c r="E1" s="125"/>
      <c r="F1" s="125"/>
      <c r="G1" s="126"/>
    </row>
    <row r="2" spans="1:16" x14ac:dyDescent="0.25">
      <c r="A2" s="125"/>
      <c r="B2" s="125"/>
      <c r="C2" s="125"/>
      <c r="D2" s="125"/>
      <c r="E2" s="125"/>
      <c r="F2" s="127"/>
      <c r="G2" s="128"/>
    </row>
    <row r="3" spans="1:16" x14ac:dyDescent="0.25">
      <c r="A3" s="125"/>
      <c r="B3" s="125"/>
      <c r="C3" s="125"/>
      <c r="D3" s="125"/>
      <c r="E3" s="125"/>
      <c r="F3" s="127"/>
      <c r="G3" s="128"/>
    </row>
    <row r="4" spans="1:16" ht="21" x14ac:dyDescent="0.35">
      <c r="A4" s="125"/>
      <c r="B4" s="129" t="s">
        <v>60</v>
      </c>
      <c r="C4" s="125"/>
      <c r="D4" s="125"/>
      <c r="E4" s="130"/>
      <c r="F4" s="131"/>
      <c r="G4" s="125"/>
      <c r="N4" s="149"/>
      <c r="O4" s="148"/>
    </row>
    <row r="5" spans="1:16" x14ac:dyDescent="0.25">
      <c r="A5" s="125"/>
      <c r="B5" s="125"/>
      <c r="C5" s="125"/>
      <c r="D5" s="125"/>
      <c r="E5" s="125"/>
      <c r="F5" s="131"/>
      <c r="G5" s="125"/>
      <c r="N5" s="147"/>
      <c r="O5" s="148"/>
    </row>
    <row r="6" spans="1:16" x14ac:dyDescent="0.25">
      <c r="A6" s="125"/>
      <c r="B6" s="132" t="s">
        <v>31</v>
      </c>
      <c r="C6" s="133"/>
      <c r="D6" s="134"/>
      <c r="E6" s="135">
        <v>44317</v>
      </c>
      <c r="F6" s="136"/>
      <c r="G6" s="125"/>
      <c r="N6" s="110"/>
      <c r="O6" s="110"/>
    </row>
    <row r="7" spans="1:16" x14ac:dyDescent="0.25">
      <c r="A7" s="125"/>
      <c r="B7" s="137" t="s">
        <v>32</v>
      </c>
      <c r="C7" s="144"/>
      <c r="E7" s="111">
        <v>60</v>
      </c>
      <c r="F7" s="138" t="s">
        <v>19</v>
      </c>
      <c r="G7" s="125"/>
      <c r="N7" s="154"/>
      <c r="O7" s="154"/>
    </row>
    <row r="8" spans="1:16" x14ac:dyDescent="0.25">
      <c r="A8" s="125"/>
      <c r="B8" s="137" t="s">
        <v>57</v>
      </c>
      <c r="C8" s="144"/>
      <c r="D8" s="155">
        <f>E6-1</f>
        <v>44316</v>
      </c>
      <c r="E8" s="185">
        <v>32416.28</v>
      </c>
      <c r="F8" s="138" t="s">
        <v>34</v>
      </c>
      <c r="G8" s="232"/>
      <c r="H8" s="233"/>
      <c r="M8" s="156"/>
      <c r="N8" s="156"/>
      <c r="O8" s="156"/>
    </row>
    <row r="9" spans="1:16" x14ac:dyDescent="0.25">
      <c r="A9" s="125"/>
      <c r="B9" s="137" t="s">
        <v>58</v>
      </c>
      <c r="C9" s="144"/>
      <c r="D9" s="155">
        <f>EDATE(D8,E7)</f>
        <v>46142</v>
      </c>
      <c r="E9" s="185">
        <v>0</v>
      </c>
      <c r="F9" s="138" t="s">
        <v>34</v>
      </c>
      <c r="G9" s="125"/>
      <c r="K9" s="112"/>
      <c r="L9" s="112"/>
      <c r="M9" s="154"/>
      <c r="N9" s="154"/>
      <c r="O9" s="154"/>
      <c r="P9" s="156"/>
    </row>
    <row r="10" spans="1:16" x14ac:dyDescent="0.25">
      <c r="A10" s="125"/>
      <c r="B10" s="150" t="s">
        <v>59</v>
      </c>
      <c r="C10" s="151"/>
      <c r="D10" s="152"/>
      <c r="E10" s="153">
        <v>3.9E-2</v>
      </c>
      <c r="F10" s="139"/>
      <c r="G10" s="140"/>
      <c r="K10" s="112"/>
      <c r="L10" s="112"/>
      <c r="M10" s="154"/>
      <c r="N10" s="154"/>
      <c r="O10" s="154"/>
      <c r="P10" s="156"/>
    </row>
    <row r="11" spans="1:16" x14ac:dyDescent="0.25">
      <c r="A11" s="125"/>
      <c r="B11" s="111"/>
      <c r="C11" s="144"/>
      <c r="E11" s="157"/>
      <c r="F11" s="111"/>
      <c r="G11" s="140"/>
      <c r="K11" s="112"/>
      <c r="L11" s="112"/>
      <c r="M11" s="154"/>
      <c r="N11" s="154"/>
      <c r="O11" s="154"/>
      <c r="P11" s="156"/>
    </row>
    <row r="12" spans="1:16" x14ac:dyDescent="0.25">
      <c r="K12" s="112"/>
      <c r="L12" s="112"/>
      <c r="M12" s="154"/>
      <c r="N12" s="154"/>
      <c r="O12" s="154"/>
      <c r="P12" s="156"/>
    </row>
    <row r="13" spans="1:16" ht="15.75" thickBot="1" x14ac:dyDescent="0.3">
      <c r="A13" s="142" t="s">
        <v>38</v>
      </c>
      <c r="B13" s="142" t="s">
        <v>39</v>
      </c>
      <c r="C13" s="142" t="s">
        <v>40</v>
      </c>
      <c r="D13" s="142" t="s">
        <v>41</v>
      </c>
      <c r="E13" s="142" t="s">
        <v>42</v>
      </c>
      <c r="F13" s="142" t="s">
        <v>43</v>
      </c>
      <c r="G13" s="142" t="s">
        <v>44</v>
      </c>
      <c r="K13" s="112"/>
      <c r="L13" s="112"/>
      <c r="M13" s="154"/>
      <c r="N13" s="154"/>
      <c r="O13" s="154"/>
      <c r="P13" s="156"/>
    </row>
    <row r="14" spans="1:16" x14ac:dyDescent="0.25">
      <c r="A14" s="143">
        <f>E6</f>
        <v>44317</v>
      </c>
      <c r="B14" s="144">
        <v>1</v>
      </c>
      <c r="C14" s="131">
        <f>E8</f>
        <v>32416.28</v>
      </c>
      <c r="D14" s="145">
        <f>ROUND(C14*$E$10/12,2)</f>
        <v>105.35</v>
      </c>
      <c r="E14" s="145">
        <f>F14-D14</f>
        <v>490.17999999999995</v>
      </c>
      <c r="F14" s="145">
        <f>ROUND(PMT($E$10/12,E7,-E8,E9),2)</f>
        <v>595.53</v>
      </c>
      <c r="G14" s="145">
        <f>C14-E14</f>
        <v>31926.1</v>
      </c>
      <c r="K14" s="112"/>
      <c r="L14" s="112"/>
      <c r="M14" s="154"/>
      <c r="N14" s="154"/>
      <c r="O14" s="154"/>
      <c r="P14" s="156"/>
    </row>
    <row r="15" spans="1:16" x14ac:dyDescent="0.25">
      <c r="A15" s="143">
        <f>EDATE(A14,1)</f>
        <v>44348</v>
      </c>
      <c r="B15" s="144">
        <v>2</v>
      </c>
      <c r="C15" s="131">
        <f>G14</f>
        <v>31926.1</v>
      </c>
      <c r="D15" s="145">
        <f t="shared" ref="D15:D72" si="0">ROUND(C15*$E$10/12,2)</f>
        <v>103.76</v>
      </c>
      <c r="E15" s="145">
        <f>F15-D15</f>
        <v>491.77</v>
      </c>
      <c r="F15" s="145">
        <f>F14</f>
        <v>595.53</v>
      </c>
      <c r="G15" s="145">
        <f t="shared" ref="G15:G72" si="1">C15-E15</f>
        <v>31434.329999999998</v>
      </c>
      <c r="K15" s="112"/>
      <c r="L15" s="112"/>
      <c r="M15" s="154"/>
      <c r="N15" s="154"/>
      <c r="O15" s="154"/>
      <c r="P15" s="156"/>
    </row>
    <row r="16" spans="1:16" x14ac:dyDescent="0.25">
      <c r="A16" s="143">
        <f>EDATE(A15,1)</f>
        <v>44378</v>
      </c>
      <c r="B16" s="144">
        <v>3</v>
      </c>
      <c r="C16" s="131">
        <f>G15</f>
        <v>31434.329999999998</v>
      </c>
      <c r="D16" s="145">
        <f t="shared" si="0"/>
        <v>102.16</v>
      </c>
      <c r="E16" s="145">
        <f>F16-D16</f>
        <v>493.37</v>
      </c>
      <c r="F16" s="145">
        <f t="shared" ref="F16:F73" si="2">F15</f>
        <v>595.53</v>
      </c>
      <c r="G16" s="145">
        <f t="shared" si="1"/>
        <v>30940.959999999999</v>
      </c>
      <c r="K16" s="112"/>
      <c r="L16" s="112"/>
      <c r="M16" s="154"/>
      <c r="N16" s="154"/>
      <c r="O16" s="154"/>
      <c r="P16" s="156"/>
    </row>
    <row r="17" spans="1:16" x14ac:dyDescent="0.25">
      <c r="A17" s="143">
        <f t="shared" ref="A17:A73" si="3">EDATE(A16,1)</f>
        <v>44409</v>
      </c>
      <c r="B17" s="144">
        <v>4</v>
      </c>
      <c r="C17" s="131">
        <f t="shared" ref="C17:C72" si="4">G16</f>
        <v>30940.959999999999</v>
      </c>
      <c r="D17" s="145">
        <f t="shared" si="0"/>
        <v>100.56</v>
      </c>
      <c r="E17" s="145">
        <f t="shared" ref="E17:E72" si="5">F17-D17</f>
        <v>494.96999999999997</v>
      </c>
      <c r="F17" s="145">
        <f t="shared" si="2"/>
        <v>595.53</v>
      </c>
      <c r="G17" s="145">
        <f t="shared" si="1"/>
        <v>30445.989999999998</v>
      </c>
      <c r="K17" s="112"/>
      <c r="L17" s="112"/>
      <c r="M17" s="154"/>
      <c r="N17" s="154"/>
      <c r="O17" s="154"/>
      <c r="P17" s="156"/>
    </row>
    <row r="18" spans="1:16" x14ac:dyDescent="0.25">
      <c r="A18" s="143">
        <f t="shared" si="3"/>
        <v>44440</v>
      </c>
      <c r="B18" s="144">
        <v>5</v>
      </c>
      <c r="C18" s="131">
        <f t="shared" si="4"/>
        <v>30445.989999999998</v>
      </c>
      <c r="D18" s="145">
        <f t="shared" si="0"/>
        <v>98.95</v>
      </c>
      <c r="E18" s="145">
        <f t="shared" si="5"/>
        <v>496.58</v>
      </c>
      <c r="F18" s="145">
        <f t="shared" si="2"/>
        <v>595.53</v>
      </c>
      <c r="G18" s="145">
        <f t="shared" si="1"/>
        <v>29949.409999999996</v>
      </c>
      <c r="K18" s="112"/>
      <c r="L18" s="112"/>
      <c r="M18" s="154"/>
      <c r="N18" s="154"/>
      <c r="O18" s="154"/>
      <c r="P18" s="156"/>
    </row>
    <row r="19" spans="1:16" x14ac:dyDescent="0.25">
      <c r="A19" s="143">
        <f t="shared" si="3"/>
        <v>44470</v>
      </c>
      <c r="B19" s="144">
        <v>6</v>
      </c>
      <c r="C19" s="131">
        <f t="shared" si="4"/>
        <v>29949.409999999996</v>
      </c>
      <c r="D19" s="145">
        <f t="shared" si="0"/>
        <v>97.34</v>
      </c>
      <c r="E19" s="145">
        <f t="shared" si="5"/>
        <v>498.18999999999994</v>
      </c>
      <c r="F19" s="145">
        <f t="shared" si="2"/>
        <v>595.53</v>
      </c>
      <c r="G19" s="145">
        <f t="shared" si="1"/>
        <v>29451.219999999998</v>
      </c>
      <c r="K19" s="112"/>
      <c r="L19" s="112"/>
      <c r="M19" s="154"/>
      <c r="N19" s="154"/>
      <c r="O19" s="154"/>
      <c r="P19" s="156"/>
    </row>
    <row r="20" spans="1:16" x14ac:dyDescent="0.25">
      <c r="A20" s="143">
        <f t="shared" si="3"/>
        <v>44501</v>
      </c>
      <c r="B20" s="144">
        <v>7</v>
      </c>
      <c r="C20" s="131">
        <f t="shared" si="4"/>
        <v>29451.219999999998</v>
      </c>
      <c r="D20" s="145">
        <f t="shared" si="0"/>
        <v>95.72</v>
      </c>
      <c r="E20" s="145">
        <f t="shared" si="5"/>
        <v>499.80999999999995</v>
      </c>
      <c r="F20" s="145">
        <f t="shared" si="2"/>
        <v>595.53</v>
      </c>
      <c r="G20" s="145">
        <f t="shared" si="1"/>
        <v>28951.409999999996</v>
      </c>
      <c r="K20" s="112"/>
      <c r="L20" s="112"/>
      <c r="M20" s="154"/>
      <c r="N20" s="154"/>
      <c r="O20" s="154"/>
      <c r="P20" s="156"/>
    </row>
    <row r="21" spans="1:16" x14ac:dyDescent="0.25">
      <c r="A21" s="143">
        <f>EDATE(A20,1)</f>
        <v>44531</v>
      </c>
      <c r="B21" s="144">
        <v>8</v>
      </c>
      <c r="C21" s="131">
        <f t="shared" si="4"/>
        <v>28951.409999999996</v>
      </c>
      <c r="D21" s="145">
        <f t="shared" si="0"/>
        <v>94.09</v>
      </c>
      <c r="E21" s="145">
        <f t="shared" si="5"/>
        <v>501.43999999999994</v>
      </c>
      <c r="F21" s="145">
        <f t="shared" si="2"/>
        <v>595.53</v>
      </c>
      <c r="G21" s="145">
        <f t="shared" si="1"/>
        <v>28449.969999999998</v>
      </c>
      <c r="K21" s="112"/>
      <c r="L21" s="112"/>
      <c r="M21" s="154"/>
      <c r="N21" s="154"/>
      <c r="O21" s="154"/>
      <c r="P21" s="156"/>
    </row>
    <row r="22" spans="1:16" x14ac:dyDescent="0.25">
      <c r="A22" s="143">
        <f t="shared" si="3"/>
        <v>44562</v>
      </c>
      <c r="B22" s="144">
        <v>9</v>
      </c>
      <c r="C22" s="131">
        <f t="shared" si="4"/>
        <v>28449.969999999998</v>
      </c>
      <c r="D22" s="145">
        <f t="shared" si="0"/>
        <v>92.46</v>
      </c>
      <c r="E22" s="145">
        <f t="shared" si="5"/>
        <v>503.07</v>
      </c>
      <c r="F22" s="145">
        <f t="shared" si="2"/>
        <v>595.53</v>
      </c>
      <c r="G22" s="145">
        <f t="shared" si="1"/>
        <v>27946.899999999998</v>
      </c>
      <c r="K22" s="112"/>
      <c r="L22" s="112"/>
      <c r="M22" s="154"/>
      <c r="N22" s="154"/>
      <c r="O22" s="154"/>
      <c r="P22" s="156"/>
    </row>
    <row r="23" spans="1:16" x14ac:dyDescent="0.25">
      <c r="A23" s="143">
        <f t="shared" si="3"/>
        <v>44593</v>
      </c>
      <c r="B23" s="144">
        <v>10</v>
      </c>
      <c r="C23" s="131">
        <f t="shared" si="4"/>
        <v>27946.899999999998</v>
      </c>
      <c r="D23" s="145">
        <f t="shared" si="0"/>
        <v>90.83</v>
      </c>
      <c r="E23" s="145">
        <f t="shared" si="5"/>
        <v>504.7</v>
      </c>
      <c r="F23" s="145">
        <f t="shared" si="2"/>
        <v>595.53</v>
      </c>
      <c r="G23" s="145">
        <f t="shared" si="1"/>
        <v>27442.199999999997</v>
      </c>
      <c r="K23" s="112"/>
      <c r="L23" s="112"/>
      <c r="M23" s="154"/>
      <c r="N23" s="154"/>
      <c r="O23" s="154"/>
      <c r="P23" s="156"/>
    </row>
    <row r="24" spans="1:16" x14ac:dyDescent="0.25">
      <c r="A24" s="143">
        <f t="shared" si="3"/>
        <v>44621</v>
      </c>
      <c r="B24" s="144">
        <v>11</v>
      </c>
      <c r="C24" s="131">
        <f t="shared" si="4"/>
        <v>27442.199999999997</v>
      </c>
      <c r="D24" s="145">
        <f t="shared" si="0"/>
        <v>89.19</v>
      </c>
      <c r="E24" s="145">
        <f t="shared" si="5"/>
        <v>506.34</v>
      </c>
      <c r="F24" s="145">
        <f t="shared" si="2"/>
        <v>595.53</v>
      </c>
      <c r="G24" s="145">
        <f t="shared" si="1"/>
        <v>26935.859999999997</v>
      </c>
    </row>
    <row r="25" spans="1:16" x14ac:dyDescent="0.25">
      <c r="A25" s="143">
        <f t="shared" si="3"/>
        <v>44652</v>
      </c>
      <c r="B25" s="144">
        <v>12</v>
      </c>
      <c r="C25" s="131">
        <f t="shared" si="4"/>
        <v>26935.859999999997</v>
      </c>
      <c r="D25" s="145">
        <f t="shared" si="0"/>
        <v>87.54</v>
      </c>
      <c r="E25" s="145">
        <f t="shared" si="5"/>
        <v>507.98999999999995</v>
      </c>
      <c r="F25" s="145">
        <f t="shared" si="2"/>
        <v>595.53</v>
      </c>
      <c r="G25" s="145">
        <f t="shared" si="1"/>
        <v>26427.869999999995</v>
      </c>
    </row>
    <row r="26" spans="1:16" x14ac:dyDescent="0.25">
      <c r="A26" s="143">
        <f t="shared" si="3"/>
        <v>44682</v>
      </c>
      <c r="B26" s="144">
        <v>13</v>
      </c>
      <c r="C26" s="131">
        <f t="shared" si="4"/>
        <v>26427.869999999995</v>
      </c>
      <c r="D26" s="145">
        <f t="shared" si="0"/>
        <v>85.89</v>
      </c>
      <c r="E26" s="145">
        <f t="shared" si="5"/>
        <v>509.64</v>
      </c>
      <c r="F26" s="145">
        <f t="shared" si="2"/>
        <v>595.53</v>
      </c>
      <c r="G26" s="145">
        <f t="shared" si="1"/>
        <v>25918.229999999996</v>
      </c>
    </row>
    <row r="27" spans="1:16" x14ac:dyDescent="0.25">
      <c r="A27" s="143">
        <f t="shared" si="3"/>
        <v>44713</v>
      </c>
      <c r="B27" s="144">
        <v>14</v>
      </c>
      <c r="C27" s="131">
        <f t="shared" si="4"/>
        <v>25918.229999999996</v>
      </c>
      <c r="D27" s="145">
        <f t="shared" si="0"/>
        <v>84.23</v>
      </c>
      <c r="E27" s="145">
        <f t="shared" si="5"/>
        <v>511.29999999999995</v>
      </c>
      <c r="F27" s="145">
        <f t="shared" si="2"/>
        <v>595.53</v>
      </c>
      <c r="G27" s="145">
        <f t="shared" si="1"/>
        <v>25406.929999999997</v>
      </c>
    </row>
    <row r="28" spans="1:16" x14ac:dyDescent="0.25">
      <c r="A28" s="143">
        <f t="shared" si="3"/>
        <v>44743</v>
      </c>
      <c r="B28" s="144">
        <v>15</v>
      </c>
      <c r="C28" s="131">
        <f t="shared" si="4"/>
        <v>25406.929999999997</v>
      </c>
      <c r="D28" s="145">
        <f t="shared" si="0"/>
        <v>82.57</v>
      </c>
      <c r="E28" s="145">
        <f t="shared" si="5"/>
        <v>512.96</v>
      </c>
      <c r="F28" s="145">
        <f t="shared" si="2"/>
        <v>595.53</v>
      </c>
      <c r="G28" s="145">
        <f t="shared" si="1"/>
        <v>24893.969999999998</v>
      </c>
    </row>
    <row r="29" spans="1:16" x14ac:dyDescent="0.25">
      <c r="A29" s="143">
        <f t="shared" si="3"/>
        <v>44774</v>
      </c>
      <c r="B29" s="144">
        <v>16</v>
      </c>
      <c r="C29" s="131">
        <f t="shared" si="4"/>
        <v>24893.969999999998</v>
      </c>
      <c r="D29" s="145">
        <f t="shared" si="0"/>
        <v>80.91</v>
      </c>
      <c r="E29" s="145">
        <f t="shared" si="5"/>
        <v>514.62</v>
      </c>
      <c r="F29" s="145">
        <f t="shared" si="2"/>
        <v>595.53</v>
      </c>
      <c r="G29" s="145">
        <f t="shared" si="1"/>
        <v>24379.35</v>
      </c>
    </row>
    <row r="30" spans="1:16" x14ac:dyDescent="0.25">
      <c r="A30" s="143">
        <f t="shared" si="3"/>
        <v>44805</v>
      </c>
      <c r="B30" s="144">
        <v>17</v>
      </c>
      <c r="C30" s="131">
        <f t="shared" si="4"/>
        <v>24379.35</v>
      </c>
      <c r="D30" s="145">
        <f t="shared" si="0"/>
        <v>79.23</v>
      </c>
      <c r="E30" s="145">
        <f t="shared" si="5"/>
        <v>516.29999999999995</v>
      </c>
      <c r="F30" s="145">
        <f t="shared" si="2"/>
        <v>595.53</v>
      </c>
      <c r="G30" s="145">
        <f t="shared" si="1"/>
        <v>23863.05</v>
      </c>
    </row>
    <row r="31" spans="1:16" x14ac:dyDescent="0.25">
      <c r="A31" s="143">
        <f t="shared" si="3"/>
        <v>44835</v>
      </c>
      <c r="B31" s="144">
        <v>18</v>
      </c>
      <c r="C31" s="131">
        <f t="shared" si="4"/>
        <v>23863.05</v>
      </c>
      <c r="D31" s="145">
        <f t="shared" si="0"/>
        <v>77.55</v>
      </c>
      <c r="E31" s="145">
        <f t="shared" si="5"/>
        <v>517.98</v>
      </c>
      <c r="F31" s="145">
        <f t="shared" si="2"/>
        <v>595.53</v>
      </c>
      <c r="G31" s="145">
        <f t="shared" si="1"/>
        <v>23345.07</v>
      </c>
    </row>
    <row r="32" spans="1:16" x14ac:dyDescent="0.25">
      <c r="A32" s="143">
        <f t="shared" si="3"/>
        <v>44866</v>
      </c>
      <c r="B32" s="144">
        <v>19</v>
      </c>
      <c r="C32" s="131">
        <f t="shared" si="4"/>
        <v>23345.07</v>
      </c>
      <c r="D32" s="145">
        <f t="shared" si="0"/>
        <v>75.87</v>
      </c>
      <c r="E32" s="145">
        <f t="shared" si="5"/>
        <v>519.66</v>
      </c>
      <c r="F32" s="145">
        <f t="shared" si="2"/>
        <v>595.53</v>
      </c>
      <c r="G32" s="145">
        <f t="shared" si="1"/>
        <v>22825.41</v>
      </c>
    </row>
    <row r="33" spans="1:7" x14ac:dyDescent="0.25">
      <c r="A33" s="143">
        <f t="shared" si="3"/>
        <v>44896</v>
      </c>
      <c r="B33" s="144">
        <v>20</v>
      </c>
      <c r="C33" s="131">
        <f t="shared" si="4"/>
        <v>22825.41</v>
      </c>
      <c r="D33" s="145">
        <f t="shared" si="0"/>
        <v>74.180000000000007</v>
      </c>
      <c r="E33" s="145">
        <f t="shared" si="5"/>
        <v>521.34999999999991</v>
      </c>
      <c r="F33" s="145">
        <f t="shared" si="2"/>
        <v>595.53</v>
      </c>
      <c r="G33" s="145">
        <f t="shared" si="1"/>
        <v>22304.06</v>
      </c>
    </row>
    <row r="34" spans="1:7" x14ac:dyDescent="0.25">
      <c r="A34" s="143">
        <f t="shared" si="3"/>
        <v>44927</v>
      </c>
      <c r="B34" s="144">
        <v>21</v>
      </c>
      <c r="C34" s="131">
        <f t="shared" si="4"/>
        <v>22304.06</v>
      </c>
      <c r="D34" s="145">
        <f t="shared" si="0"/>
        <v>72.489999999999995</v>
      </c>
      <c r="E34" s="145">
        <f t="shared" si="5"/>
        <v>523.04</v>
      </c>
      <c r="F34" s="145">
        <f t="shared" si="2"/>
        <v>595.53</v>
      </c>
      <c r="G34" s="145">
        <f t="shared" si="1"/>
        <v>21781.02</v>
      </c>
    </row>
    <row r="35" spans="1:7" x14ac:dyDescent="0.25">
      <c r="A35" s="143">
        <f t="shared" si="3"/>
        <v>44958</v>
      </c>
      <c r="B35" s="144">
        <v>22</v>
      </c>
      <c r="C35" s="131">
        <f t="shared" si="4"/>
        <v>21781.02</v>
      </c>
      <c r="D35" s="145">
        <f t="shared" si="0"/>
        <v>70.790000000000006</v>
      </c>
      <c r="E35" s="145">
        <f t="shared" si="5"/>
        <v>524.74</v>
      </c>
      <c r="F35" s="145">
        <f t="shared" si="2"/>
        <v>595.53</v>
      </c>
      <c r="G35" s="145">
        <f t="shared" si="1"/>
        <v>21256.28</v>
      </c>
    </row>
    <row r="36" spans="1:7" x14ac:dyDescent="0.25">
      <c r="A36" s="143">
        <f t="shared" si="3"/>
        <v>44986</v>
      </c>
      <c r="B36" s="144">
        <v>23</v>
      </c>
      <c r="C36" s="131">
        <f t="shared" si="4"/>
        <v>21256.28</v>
      </c>
      <c r="D36" s="145">
        <f t="shared" si="0"/>
        <v>69.08</v>
      </c>
      <c r="E36" s="145">
        <f t="shared" si="5"/>
        <v>526.44999999999993</v>
      </c>
      <c r="F36" s="145">
        <f t="shared" si="2"/>
        <v>595.53</v>
      </c>
      <c r="G36" s="145">
        <f t="shared" si="1"/>
        <v>20729.829999999998</v>
      </c>
    </row>
    <row r="37" spans="1:7" x14ac:dyDescent="0.25">
      <c r="A37" s="143">
        <f t="shared" si="3"/>
        <v>45017</v>
      </c>
      <c r="B37" s="144">
        <v>24</v>
      </c>
      <c r="C37" s="131">
        <f t="shared" si="4"/>
        <v>20729.829999999998</v>
      </c>
      <c r="D37" s="145">
        <f t="shared" si="0"/>
        <v>67.37</v>
      </c>
      <c r="E37" s="145">
        <f t="shared" si="5"/>
        <v>528.16</v>
      </c>
      <c r="F37" s="145">
        <f t="shared" si="2"/>
        <v>595.53</v>
      </c>
      <c r="G37" s="145">
        <f t="shared" si="1"/>
        <v>20201.669999999998</v>
      </c>
    </row>
    <row r="38" spans="1:7" x14ac:dyDescent="0.25">
      <c r="A38" s="143">
        <f t="shared" si="3"/>
        <v>45047</v>
      </c>
      <c r="B38" s="144">
        <v>25</v>
      </c>
      <c r="C38" s="131">
        <f t="shared" si="4"/>
        <v>20201.669999999998</v>
      </c>
      <c r="D38" s="145">
        <f t="shared" si="0"/>
        <v>65.66</v>
      </c>
      <c r="E38" s="145">
        <f t="shared" si="5"/>
        <v>529.87</v>
      </c>
      <c r="F38" s="145">
        <f t="shared" si="2"/>
        <v>595.53</v>
      </c>
      <c r="G38" s="145">
        <f t="shared" si="1"/>
        <v>19671.8</v>
      </c>
    </row>
    <row r="39" spans="1:7" x14ac:dyDescent="0.25">
      <c r="A39" s="143">
        <f t="shared" si="3"/>
        <v>45078</v>
      </c>
      <c r="B39" s="144">
        <v>26</v>
      </c>
      <c r="C39" s="131">
        <f t="shared" si="4"/>
        <v>19671.8</v>
      </c>
      <c r="D39" s="145">
        <f t="shared" si="0"/>
        <v>63.93</v>
      </c>
      <c r="E39" s="145">
        <f t="shared" si="5"/>
        <v>531.6</v>
      </c>
      <c r="F39" s="145">
        <f t="shared" si="2"/>
        <v>595.53</v>
      </c>
      <c r="G39" s="145">
        <f t="shared" si="1"/>
        <v>19140.2</v>
      </c>
    </row>
    <row r="40" spans="1:7" x14ac:dyDescent="0.25">
      <c r="A40" s="143">
        <f t="shared" si="3"/>
        <v>45108</v>
      </c>
      <c r="B40" s="144">
        <v>27</v>
      </c>
      <c r="C40" s="131">
        <f t="shared" si="4"/>
        <v>19140.2</v>
      </c>
      <c r="D40" s="145">
        <f t="shared" si="0"/>
        <v>62.21</v>
      </c>
      <c r="E40" s="145">
        <f t="shared" si="5"/>
        <v>533.31999999999994</v>
      </c>
      <c r="F40" s="145">
        <f t="shared" si="2"/>
        <v>595.53</v>
      </c>
      <c r="G40" s="145">
        <f t="shared" si="1"/>
        <v>18606.88</v>
      </c>
    </row>
    <row r="41" spans="1:7" x14ac:dyDescent="0.25">
      <c r="A41" s="143">
        <f t="shared" si="3"/>
        <v>45139</v>
      </c>
      <c r="B41" s="144">
        <v>28</v>
      </c>
      <c r="C41" s="131">
        <f t="shared" si="4"/>
        <v>18606.88</v>
      </c>
      <c r="D41" s="145">
        <f t="shared" si="0"/>
        <v>60.47</v>
      </c>
      <c r="E41" s="145">
        <f t="shared" si="5"/>
        <v>535.05999999999995</v>
      </c>
      <c r="F41" s="145">
        <f t="shared" si="2"/>
        <v>595.53</v>
      </c>
      <c r="G41" s="145">
        <f t="shared" si="1"/>
        <v>18071.82</v>
      </c>
    </row>
    <row r="42" spans="1:7" x14ac:dyDescent="0.25">
      <c r="A42" s="143">
        <f t="shared" si="3"/>
        <v>45170</v>
      </c>
      <c r="B42" s="144">
        <v>29</v>
      </c>
      <c r="C42" s="131">
        <f t="shared" si="4"/>
        <v>18071.82</v>
      </c>
      <c r="D42" s="145">
        <f t="shared" si="0"/>
        <v>58.73</v>
      </c>
      <c r="E42" s="145">
        <f t="shared" si="5"/>
        <v>536.79999999999995</v>
      </c>
      <c r="F42" s="145">
        <f t="shared" si="2"/>
        <v>595.53</v>
      </c>
      <c r="G42" s="145">
        <f t="shared" si="1"/>
        <v>17535.02</v>
      </c>
    </row>
    <row r="43" spans="1:7" x14ac:dyDescent="0.25">
      <c r="A43" s="143">
        <f t="shared" si="3"/>
        <v>45200</v>
      </c>
      <c r="B43" s="144">
        <v>30</v>
      </c>
      <c r="C43" s="131">
        <f t="shared" si="4"/>
        <v>17535.02</v>
      </c>
      <c r="D43" s="145">
        <f t="shared" si="0"/>
        <v>56.99</v>
      </c>
      <c r="E43" s="145">
        <f t="shared" si="5"/>
        <v>538.54</v>
      </c>
      <c r="F43" s="145">
        <f t="shared" si="2"/>
        <v>595.53</v>
      </c>
      <c r="G43" s="145">
        <f t="shared" si="1"/>
        <v>16996.48</v>
      </c>
    </row>
    <row r="44" spans="1:7" x14ac:dyDescent="0.25">
      <c r="A44" s="143">
        <f t="shared" si="3"/>
        <v>45231</v>
      </c>
      <c r="B44" s="144">
        <v>31</v>
      </c>
      <c r="C44" s="131">
        <f t="shared" si="4"/>
        <v>16996.48</v>
      </c>
      <c r="D44" s="145">
        <f t="shared" si="0"/>
        <v>55.24</v>
      </c>
      <c r="E44" s="145">
        <f t="shared" si="5"/>
        <v>540.29</v>
      </c>
      <c r="F44" s="145">
        <f t="shared" si="2"/>
        <v>595.53</v>
      </c>
      <c r="G44" s="145">
        <f t="shared" si="1"/>
        <v>16456.189999999999</v>
      </c>
    </row>
    <row r="45" spans="1:7" x14ac:dyDescent="0.25">
      <c r="A45" s="143">
        <f t="shared" si="3"/>
        <v>45261</v>
      </c>
      <c r="B45" s="144">
        <v>32</v>
      </c>
      <c r="C45" s="131">
        <f t="shared" si="4"/>
        <v>16456.189999999999</v>
      </c>
      <c r="D45" s="145">
        <f t="shared" si="0"/>
        <v>53.48</v>
      </c>
      <c r="E45" s="145">
        <f t="shared" si="5"/>
        <v>542.04999999999995</v>
      </c>
      <c r="F45" s="145">
        <f t="shared" si="2"/>
        <v>595.53</v>
      </c>
      <c r="G45" s="145">
        <f t="shared" si="1"/>
        <v>15914.14</v>
      </c>
    </row>
    <row r="46" spans="1:7" x14ac:dyDescent="0.25">
      <c r="A46" s="143">
        <f t="shared" si="3"/>
        <v>45292</v>
      </c>
      <c r="B46" s="144">
        <v>33</v>
      </c>
      <c r="C46" s="131">
        <f t="shared" si="4"/>
        <v>15914.14</v>
      </c>
      <c r="D46" s="145">
        <f t="shared" si="0"/>
        <v>51.72</v>
      </c>
      <c r="E46" s="145">
        <f t="shared" si="5"/>
        <v>543.80999999999995</v>
      </c>
      <c r="F46" s="145">
        <f t="shared" si="2"/>
        <v>595.53</v>
      </c>
      <c r="G46" s="145">
        <f t="shared" si="1"/>
        <v>15370.33</v>
      </c>
    </row>
    <row r="47" spans="1:7" x14ac:dyDescent="0.25">
      <c r="A47" s="143">
        <f t="shared" si="3"/>
        <v>45323</v>
      </c>
      <c r="B47" s="144">
        <v>34</v>
      </c>
      <c r="C47" s="131">
        <f t="shared" si="4"/>
        <v>15370.33</v>
      </c>
      <c r="D47" s="145">
        <f t="shared" si="0"/>
        <v>49.95</v>
      </c>
      <c r="E47" s="145">
        <f t="shared" si="5"/>
        <v>545.57999999999993</v>
      </c>
      <c r="F47" s="145">
        <f t="shared" si="2"/>
        <v>595.53</v>
      </c>
      <c r="G47" s="145">
        <f t="shared" si="1"/>
        <v>14824.75</v>
      </c>
    </row>
    <row r="48" spans="1:7" x14ac:dyDescent="0.25">
      <c r="A48" s="143">
        <f t="shared" si="3"/>
        <v>45352</v>
      </c>
      <c r="B48" s="144">
        <v>35</v>
      </c>
      <c r="C48" s="131">
        <f t="shared" si="4"/>
        <v>14824.75</v>
      </c>
      <c r="D48" s="145">
        <f t="shared" si="0"/>
        <v>48.18</v>
      </c>
      <c r="E48" s="145">
        <f t="shared" si="5"/>
        <v>547.35</v>
      </c>
      <c r="F48" s="145">
        <f t="shared" si="2"/>
        <v>595.53</v>
      </c>
      <c r="G48" s="145">
        <f t="shared" si="1"/>
        <v>14277.4</v>
      </c>
    </row>
    <row r="49" spans="1:7" x14ac:dyDescent="0.25">
      <c r="A49" s="143">
        <f t="shared" si="3"/>
        <v>45383</v>
      </c>
      <c r="B49" s="144">
        <v>36</v>
      </c>
      <c r="C49" s="131">
        <f t="shared" si="4"/>
        <v>14277.4</v>
      </c>
      <c r="D49" s="145">
        <f t="shared" si="0"/>
        <v>46.4</v>
      </c>
      <c r="E49" s="145">
        <f t="shared" si="5"/>
        <v>549.13</v>
      </c>
      <c r="F49" s="145">
        <f t="shared" si="2"/>
        <v>595.53</v>
      </c>
      <c r="G49" s="145">
        <f t="shared" si="1"/>
        <v>13728.27</v>
      </c>
    </row>
    <row r="50" spans="1:7" x14ac:dyDescent="0.25">
      <c r="A50" s="143">
        <f t="shared" si="3"/>
        <v>45413</v>
      </c>
      <c r="B50" s="144">
        <v>37</v>
      </c>
      <c r="C50" s="131">
        <f t="shared" si="4"/>
        <v>13728.27</v>
      </c>
      <c r="D50" s="145">
        <f t="shared" si="0"/>
        <v>44.62</v>
      </c>
      <c r="E50" s="145">
        <f t="shared" si="5"/>
        <v>550.91</v>
      </c>
      <c r="F50" s="145">
        <f t="shared" si="2"/>
        <v>595.53</v>
      </c>
      <c r="G50" s="145">
        <f t="shared" si="1"/>
        <v>13177.36</v>
      </c>
    </row>
    <row r="51" spans="1:7" x14ac:dyDescent="0.25">
      <c r="A51" s="143">
        <f t="shared" si="3"/>
        <v>45444</v>
      </c>
      <c r="B51" s="144">
        <v>38</v>
      </c>
      <c r="C51" s="131">
        <f t="shared" si="4"/>
        <v>13177.36</v>
      </c>
      <c r="D51" s="145">
        <f t="shared" si="0"/>
        <v>42.83</v>
      </c>
      <c r="E51" s="145">
        <f t="shared" si="5"/>
        <v>552.69999999999993</v>
      </c>
      <c r="F51" s="145">
        <f t="shared" si="2"/>
        <v>595.53</v>
      </c>
      <c r="G51" s="145">
        <f t="shared" si="1"/>
        <v>12624.66</v>
      </c>
    </row>
    <row r="52" spans="1:7" x14ac:dyDescent="0.25">
      <c r="A52" s="143">
        <f t="shared" si="3"/>
        <v>45474</v>
      </c>
      <c r="B52" s="144">
        <v>39</v>
      </c>
      <c r="C52" s="131">
        <f t="shared" si="4"/>
        <v>12624.66</v>
      </c>
      <c r="D52" s="145">
        <f t="shared" si="0"/>
        <v>41.03</v>
      </c>
      <c r="E52" s="145">
        <f t="shared" si="5"/>
        <v>554.5</v>
      </c>
      <c r="F52" s="145">
        <f t="shared" si="2"/>
        <v>595.53</v>
      </c>
      <c r="G52" s="145">
        <f t="shared" si="1"/>
        <v>12070.16</v>
      </c>
    </row>
    <row r="53" spans="1:7" x14ac:dyDescent="0.25">
      <c r="A53" s="143">
        <f t="shared" si="3"/>
        <v>45505</v>
      </c>
      <c r="B53" s="144">
        <v>40</v>
      </c>
      <c r="C53" s="131">
        <f t="shared" si="4"/>
        <v>12070.16</v>
      </c>
      <c r="D53" s="145">
        <f t="shared" si="0"/>
        <v>39.229999999999997</v>
      </c>
      <c r="E53" s="145">
        <f t="shared" si="5"/>
        <v>556.29999999999995</v>
      </c>
      <c r="F53" s="145">
        <f t="shared" si="2"/>
        <v>595.53</v>
      </c>
      <c r="G53" s="145">
        <f t="shared" si="1"/>
        <v>11513.86</v>
      </c>
    </row>
    <row r="54" spans="1:7" x14ac:dyDescent="0.25">
      <c r="A54" s="143">
        <f t="shared" si="3"/>
        <v>45536</v>
      </c>
      <c r="B54" s="144">
        <v>41</v>
      </c>
      <c r="C54" s="131">
        <f t="shared" si="4"/>
        <v>11513.86</v>
      </c>
      <c r="D54" s="145">
        <f t="shared" si="0"/>
        <v>37.42</v>
      </c>
      <c r="E54" s="145">
        <f t="shared" si="5"/>
        <v>558.11</v>
      </c>
      <c r="F54" s="145">
        <f t="shared" si="2"/>
        <v>595.53</v>
      </c>
      <c r="G54" s="145">
        <f t="shared" si="1"/>
        <v>10955.75</v>
      </c>
    </row>
    <row r="55" spans="1:7" x14ac:dyDescent="0.25">
      <c r="A55" s="143">
        <f t="shared" si="3"/>
        <v>45566</v>
      </c>
      <c r="B55" s="144">
        <v>42</v>
      </c>
      <c r="C55" s="131">
        <f t="shared" si="4"/>
        <v>10955.75</v>
      </c>
      <c r="D55" s="145">
        <f t="shared" si="0"/>
        <v>35.61</v>
      </c>
      <c r="E55" s="145">
        <f t="shared" si="5"/>
        <v>559.91999999999996</v>
      </c>
      <c r="F55" s="145">
        <f t="shared" si="2"/>
        <v>595.53</v>
      </c>
      <c r="G55" s="145">
        <f t="shared" si="1"/>
        <v>10395.83</v>
      </c>
    </row>
    <row r="56" spans="1:7" x14ac:dyDescent="0.25">
      <c r="A56" s="143">
        <f t="shared" si="3"/>
        <v>45597</v>
      </c>
      <c r="B56" s="144">
        <v>43</v>
      </c>
      <c r="C56" s="131">
        <f t="shared" si="4"/>
        <v>10395.83</v>
      </c>
      <c r="D56" s="145">
        <f t="shared" si="0"/>
        <v>33.79</v>
      </c>
      <c r="E56" s="145">
        <f t="shared" si="5"/>
        <v>561.74</v>
      </c>
      <c r="F56" s="145">
        <f t="shared" si="2"/>
        <v>595.53</v>
      </c>
      <c r="G56" s="145">
        <f t="shared" si="1"/>
        <v>9834.09</v>
      </c>
    </row>
    <row r="57" spans="1:7" x14ac:dyDescent="0.25">
      <c r="A57" s="143">
        <f t="shared" si="3"/>
        <v>45627</v>
      </c>
      <c r="B57" s="144">
        <v>44</v>
      </c>
      <c r="C57" s="131">
        <f t="shared" si="4"/>
        <v>9834.09</v>
      </c>
      <c r="D57" s="145">
        <f t="shared" si="0"/>
        <v>31.96</v>
      </c>
      <c r="E57" s="145">
        <f t="shared" si="5"/>
        <v>563.56999999999994</v>
      </c>
      <c r="F57" s="145">
        <f t="shared" si="2"/>
        <v>595.53</v>
      </c>
      <c r="G57" s="145">
        <f t="shared" si="1"/>
        <v>9270.52</v>
      </c>
    </row>
    <row r="58" spans="1:7" x14ac:dyDescent="0.25">
      <c r="A58" s="143">
        <f t="shared" si="3"/>
        <v>45658</v>
      </c>
      <c r="B58" s="144">
        <v>45</v>
      </c>
      <c r="C58" s="131">
        <f t="shared" si="4"/>
        <v>9270.52</v>
      </c>
      <c r="D58" s="145">
        <f t="shared" si="0"/>
        <v>30.13</v>
      </c>
      <c r="E58" s="145">
        <f t="shared" si="5"/>
        <v>565.4</v>
      </c>
      <c r="F58" s="145">
        <f t="shared" si="2"/>
        <v>595.53</v>
      </c>
      <c r="G58" s="145">
        <f t="shared" si="1"/>
        <v>8705.1200000000008</v>
      </c>
    </row>
    <row r="59" spans="1:7" x14ac:dyDescent="0.25">
      <c r="A59" s="143">
        <f t="shared" si="3"/>
        <v>45689</v>
      </c>
      <c r="B59" s="144">
        <v>46</v>
      </c>
      <c r="C59" s="131">
        <f t="shared" si="4"/>
        <v>8705.1200000000008</v>
      </c>
      <c r="D59" s="145">
        <f t="shared" si="0"/>
        <v>28.29</v>
      </c>
      <c r="E59" s="145">
        <f t="shared" si="5"/>
        <v>567.24</v>
      </c>
      <c r="F59" s="145">
        <f t="shared" si="2"/>
        <v>595.53</v>
      </c>
      <c r="G59" s="145">
        <f t="shared" si="1"/>
        <v>8137.880000000001</v>
      </c>
    </row>
    <row r="60" spans="1:7" x14ac:dyDescent="0.25">
      <c r="A60" s="143">
        <f t="shared" si="3"/>
        <v>45717</v>
      </c>
      <c r="B60" s="144">
        <v>47</v>
      </c>
      <c r="C60" s="131">
        <f t="shared" si="4"/>
        <v>8137.880000000001</v>
      </c>
      <c r="D60" s="145">
        <f t="shared" si="0"/>
        <v>26.45</v>
      </c>
      <c r="E60" s="145">
        <f t="shared" si="5"/>
        <v>569.07999999999993</v>
      </c>
      <c r="F60" s="145">
        <f t="shared" si="2"/>
        <v>595.53</v>
      </c>
      <c r="G60" s="145">
        <f t="shared" si="1"/>
        <v>7568.8000000000011</v>
      </c>
    </row>
    <row r="61" spans="1:7" x14ac:dyDescent="0.25">
      <c r="A61" s="143">
        <f t="shared" si="3"/>
        <v>45748</v>
      </c>
      <c r="B61" s="144">
        <v>48</v>
      </c>
      <c r="C61" s="131">
        <f t="shared" si="4"/>
        <v>7568.8000000000011</v>
      </c>
      <c r="D61" s="145">
        <f t="shared" si="0"/>
        <v>24.6</v>
      </c>
      <c r="E61" s="145">
        <f t="shared" si="5"/>
        <v>570.92999999999995</v>
      </c>
      <c r="F61" s="145">
        <f t="shared" si="2"/>
        <v>595.53</v>
      </c>
      <c r="G61" s="145">
        <f t="shared" si="1"/>
        <v>6997.8700000000008</v>
      </c>
    </row>
    <row r="62" spans="1:7" x14ac:dyDescent="0.25">
      <c r="A62" s="143">
        <f t="shared" si="3"/>
        <v>45778</v>
      </c>
      <c r="B62" s="144">
        <v>49</v>
      </c>
      <c r="C62" s="131">
        <f t="shared" si="4"/>
        <v>6997.8700000000008</v>
      </c>
      <c r="D62" s="145">
        <f t="shared" si="0"/>
        <v>22.74</v>
      </c>
      <c r="E62" s="145">
        <f t="shared" si="5"/>
        <v>572.79</v>
      </c>
      <c r="F62" s="145">
        <f t="shared" si="2"/>
        <v>595.53</v>
      </c>
      <c r="G62" s="145">
        <f t="shared" si="1"/>
        <v>6425.0800000000008</v>
      </c>
    </row>
    <row r="63" spans="1:7" x14ac:dyDescent="0.25">
      <c r="A63" s="143">
        <f t="shared" si="3"/>
        <v>45809</v>
      </c>
      <c r="B63" s="144">
        <v>50</v>
      </c>
      <c r="C63" s="131">
        <f t="shared" si="4"/>
        <v>6425.0800000000008</v>
      </c>
      <c r="D63" s="145">
        <f t="shared" si="0"/>
        <v>20.88</v>
      </c>
      <c r="E63" s="145">
        <f t="shared" si="5"/>
        <v>574.65</v>
      </c>
      <c r="F63" s="145">
        <f t="shared" si="2"/>
        <v>595.53</v>
      </c>
      <c r="G63" s="145">
        <f t="shared" si="1"/>
        <v>5850.4300000000012</v>
      </c>
    </row>
    <row r="64" spans="1:7" x14ac:dyDescent="0.25">
      <c r="A64" s="143">
        <f t="shared" si="3"/>
        <v>45839</v>
      </c>
      <c r="B64" s="144">
        <v>51</v>
      </c>
      <c r="C64" s="131">
        <f t="shared" si="4"/>
        <v>5850.4300000000012</v>
      </c>
      <c r="D64" s="145">
        <f t="shared" si="0"/>
        <v>19.010000000000002</v>
      </c>
      <c r="E64" s="145">
        <f t="shared" si="5"/>
        <v>576.52</v>
      </c>
      <c r="F64" s="145">
        <f t="shared" si="2"/>
        <v>595.53</v>
      </c>
      <c r="G64" s="145">
        <f t="shared" si="1"/>
        <v>5273.9100000000017</v>
      </c>
    </row>
    <row r="65" spans="1:7" x14ac:dyDescent="0.25">
      <c r="A65" s="143">
        <f t="shared" si="3"/>
        <v>45870</v>
      </c>
      <c r="B65" s="144">
        <v>52</v>
      </c>
      <c r="C65" s="131">
        <f t="shared" si="4"/>
        <v>5273.9100000000017</v>
      </c>
      <c r="D65" s="145">
        <f t="shared" si="0"/>
        <v>17.14</v>
      </c>
      <c r="E65" s="145">
        <f t="shared" si="5"/>
        <v>578.39</v>
      </c>
      <c r="F65" s="145">
        <f t="shared" si="2"/>
        <v>595.53</v>
      </c>
      <c r="G65" s="145">
        <f t="shared" si="1"/>
        <v>4695.5200000000013</v>
      </c>
    </row>
    <row r="66" spans="1:7" x14ac:dyDescent="0.25">
      <c r="A66" s="143">
        <f t="shared" si="3"/>
        <v>45901</v>
      </c>
      <c r="B66" s="144">
        <v>53</v>
      </c>
      <c r="C66" s="131">
        <f t="shared" si="4"/>
        <v>4695.5200000000013</v>
      </c>
      <c r="D66" s="145">
        <f t="shared" si="0"/>
        <v>15.26</v>
      </c>
      <c r="E66" s="145">
        <f t="shared" si="5"/>
        <v>580.27</v>
      </c>
      <c r="F66" s="145">
        <f t="shared" si="2"/>
        <v>595.53</v>
      </c>
      <c r="G66" s="145">
        <f t="shared" si="1"/>
        <v>4115.2500000000018</v>
      </c>
    </row>
    <row r="67" spans="1:7" x14ac:dyDescent="0.25">
      <c r="A67" s="143">
        <f t="shared" si="3"/>
        <v>45931</v>
      </c>
      <c r="B67" s="144">
        <v>54</v>
      </c>
      <c r="C67" s="131">
        <f t="shared" si="4"/>
        <v>4115.2500000000018</v>
      </c>
      <c r="D67" s="145">
        <f t="shared" si="0"/>
        <v>13.37</v>
      </c>
      <c r="E67" s="145">
        <f t="shared" si="5"/>
        <v>582.16</v>
      </c>
      <c r="F67" s="145">
        <f t="shared" si="2"/>
        <v>595.53</v>
      </c>
      <c r="G67" s="145">
        <f t="shared" si="1"/>
        <v>3533.090000000002</v>
      </c>
    </row>
    <row r="68" spans="1:7" x14ac:dyDescent="0.25">
      <c r="A68" s="143">
        <f t="shared" si="3"/>
        <v>45962</v>
      </c>
      <c r="B68" s="144">
        <v>55</v>
      </c>
      <c r="C68" s="131">
        <f t="shared" si="4"/>
        <v>3533.090000000002</v>
      </c>
      <c r="D68" s="145">
        <f t="shared" si="0"/>
        <v>11.48</v>
      </c>
      <c r="E68" s="145">
        <f t="shared" si="5"/>
        <v>584.04999999999995</v>
      </c>
      <c r="F68" s="145">
        <f t="shared" si="2"/>
        <v>595.53</v>
      </c>
      <c r="G68" s="145">
        <f t="shared" si="1"/>
        <v>2949.0400000000018</v>
      </c>
    </row>
    <row r="69" spans="1:7" x14ac:dyDescent="0.25">
      <c r="A69" s="143">
        <f t="shared" si="3"/>
        <v>45992</v>
      </c>
      <c r="B69" s="144">
        <v>56</v>
      </c>
      <c r="C69" s="131">
        <f t="shared" si="4"/>
        <v>2949.0400000000018</v>
      </c>
      <c r="D69" s="145">
        <f t="shared" si="0"/>
        <v>9.58</v>
      </c>
      <c r="E69" s="145">
        <f t="shared" si="5"/>
        <v>585.94999999999993</v>
      </c>
      <c r="F69" s="145">
        <f t="shared" si="2"/>
        <v>595.53</v>
      </c>
      <c r="G69" s="145">
        <f t="shared" si="1"/>
        <v>2363.090000000002</v>
      </c>
    </row>
    <row r="70" spans="1:7" x14ac:dyDescent="0.25">
      <c r="A70" s="143">
        <f t="shared" si="3"/>
        <v>46023</v>
      </c>
      <c r="B70" s="144">
        <v>57</v>
      </c>
      <c r="C70" s="131">
        <f t="shared" si="4"/>
        <v>2363.090000000002</v>
      </c>
      <c r="D70" s="145">
        <f t="shared" si="0"/>
        <v>7.68</v>
      </c>
      <c r="E70" s="145">
        <f t="shared" si="5"/>
        <v>587.85</v>
      </c>
      <c r="F70" s="145">
        <f t="shared" si="2"/>
        <v>595.53</v>
      </c>
      <c r="G70" s="145">
        <f t="shared" si="1"/>
        <v>1775.2400000000021</v>
      </c>
    </row>
    <row r="71" spans="1:7" x14ac:dyDescent="0.25">
      <c r="A71" s="143">
        <f t="shared" si="3"/>
        <v>46054</v>
      </c>
      <c r="B71" s="144">
        <v>58</v>
      </c>
      <c r="C71" s="131">
        <f t="shared" si="4"/>
        <v>1775.2400000000021</v>
      </c>
      <c r="D71" s="145">
        <f t="shared" si="0"/>
        <v>5.77</v>
      </c>
      <c r="E71" s="145">
        <f t="shared" si="5"/>
        <v>589.76</v>
      </c>
      <c r="F71" s="145">
        <f t="shared" si="2"/>
        <v>595.53</v>
      </c>
      <c r="G71" s="145">
        <f t="shared" si="1"/>
        <v>1185.4800000000021</v>
      </c>
    </row>
    <row r="72" spans="1:7" x14ac:dyDescent="0.25">
      <c r="A72" s="143">
        <f t="shared" si="3"/>
        <v>46082</v>
      </c>
      <c r="B72" s="144">
        <v>59</v>
      </c>
      <c r="C72" s="131">
        <f t="shared" si="4"/>
        <v>1185.4800000000021</v>
      </c>
      <c r="D72" s="145">
        <f t="shared" si="0"/>
        <v>3.85</v>
      </c>
      <c r="E72" s="145">
        <f t="shared" si="5"/>
        <v>591.67999999999995</v>
      </c>
      <c r="F72" s="145">
        <f t="shared" si="2"/>
        <v>595.53</v>
      </c>
      <c r="G72" s="145">
        <f t="shared" si="1"/>
        <v>593.80000000000211</v>
      </c>
    </row>
    <row r="73" spans="1:7" x14ac:dyDescent="0.25">
      <c r="A73" s="143">
        <f t="shared" si="3"/>
        <v>46113</v>
      </c>
      <c r="B73" s="144">
        <v>60</v>
      </c>
      <c r="C73" s="131">
        <f>G72</f>
        <v>593.80000000000211</v>
      </c>
      <c r="D73" s="145">
        <f>ROUND(C73*$E$10/12,2)</f>
        <v>1.93</v>
      </c>
      <c r="E73" s="145">
        <f>F73-D73</f>
        <v>593.6</v>
      </c>
      <c r="F73" s="145">
        <f t="shared" si="2"/>
        <v>595.53</v>
      </c>
      <c r="G73" s="145">
        <v>0</v>
      </c>
    </row>
    <row r="74" spans="1:7" x14ac:dyDescent="0.25">
      <c r="A74" s="143"/>
      <c r="B74" s="144"/>
      <c r="C74" s="131"/>
      <c r="D74" s="145"/>
      <c r="E74" s="145"/>
      <c r="F74" s="145"/>
      <c r="G74" s="145"/>
    </row>
    <row r="75" spans="1:7" x14ac:dyDescent="0.25">
      <c r="A75" s="143"/>
      <c r="B75" s="144"/>
      <c r="C75" s="131"/>
      <c r="D75" s="145"/>
      <c r="E75" s="145"/>
      <c r="F75" s="145"/>
      <c r="G75" s="145"/>
    </row>
    <row r="76" spans="1:7" x14ac:dyDescent="0.25">
      <c r="A76" s="143"/>
      <c r="B76" s="144"/>
      <c r="C76" s="131"/>
      <c r="D76" s="145"/>
      <c r="E76" s="145"/>
      <c r="F76" s="145"/>
      <c r="G76" s="145"/>
    </row>
    <row r="77" spans="1:7" x14ac:dyDescent="0.25">
      <c r="A77" s="143"/>
      <c r="B77" s="144"/>
      <c r="C77" s="131"/>
      <c r="D77" s="145"/>
      <c r="E77" s="145"/>
      <c r="F77" s="145"/>
      <c r="G77" s="145"/>
    </row>
    <row r="78" spans="1:7" x14ac:dyDescent="0.25">
      <c r="A78" s="143"/>
      <c r="B78" s="144"/>
      <c r="C78" s="131"/>
      <c r="D78" s="145"/>
      <c r="E78" s="145"/>
      <c r="F78" s="145"/>
      <c r="G78" s="145"/>
    </row>
    <row r="79" spans="1:7" x14ac:dyDescent="0.25">
      <c r="A79" s="143"/>
      <c r="B79" s="144"/>
      <c r="C79" s="131"/>
      <c r="D79" s="145"/>
      <c r="E79" s="145"/>
      <c r="F79" s="145"/>
      <c r="G79" s="145"/>
    </row>
    <row r="80" spans="1:7" x14ac:dyDescent="0.25">
      <c r="A80" s="143"/>
      <c r="B80" s="144"/>
      <c r="C80" s="131"/>
      <c r="D80" s="145"/>
      <c r="E80" s="145"/>
      <c r="F80" s="145"/>
      <c r="G80" s="145"/>
    </row>
    <row r="81" spans="1:7" x14ac:dyDescent="0.25">
      <c r="A81" s="143"/>
      <c r="B81" s="144"/>
      <c r="C81" s="131"/>
      <c r="D81" s="145"/>
      <c r="E81" s="145"/>
      <c r="F81" s="145"/>
      <c r="G81" s="145"/>
    </row>
    <row r="82" spans="1:7" x14ac:dyDescent="0.25">
      <c r="A82" s="143"/>
      <c r="B82" s="144"/>
      <c r="C82" s="131"/>
      <c r="D82" s="145"/>
      <c r="E82" s="145"/>
      <c r="F82" s="145"/>
      <c r="G82" s="145"/>
    </row>
    <row r="83" spans="1:7" x14ac:dyDescent="0.25">
      <c r="A83" s="143"/>
      <c r="B83" s="144"/>
      <c r="C83" s="131"/>
      <c r="D83" s="145"/>
      <c r="E83" s="145"/>
      <c r="F83" s="145"/>
      <c r="G83" s="145"/>
    </row>
    <row r="84" spans="1:7" x14ac:dyDescent="0.25">
      <c r="A84" s="143"/>
      <c r="B84" s="144"/>
      <c r="C84" s="131"/>
      <c r="D84" s="145"/>
      <c r="E84" s="145"/>
      <c r="F84" s="145"/>
      <c r="G84" s="145"/>
    </row>
    <row r="85" spans="1:7" x14ac:dyDescent="0.25">
      <c r="A85" s="143"/>
      <c r="B85" s="144"/>
      <c r="C85" s="131"/>
      <c r="D85" s="145"/>
      <c r="E85" s="145"/>
      <c r="F85" s="145"/>
      <c r="G85" s="145"/>
    </row>
    <row r="86" spans="1:7" x14ac:dyDescent="0.25">
      <c r="A86" s="143"/>
      <c r="B86" s="144"/>
      <c r="C86" s="131"/>
      <c r="D86" s="145"/>
      <c r="E86" s="145"/>
      <c r="F86" s="145"/>
      <c r="G86" s="145"/>
    </row>
    <row r="87" spans="1:7" x14ac:dyDescent="0.25">
      <c r="A87" s="143"/>
      <c r="B87" s="144"/>
      <c r="C87" s="131"/>
      <c r="D87" s="145"/>
      <c r="E87" s="145"/>
      <c r="F87" s="145"/>
      <c r="G87" s="145"/>
    </row>
    <row r="88" spans="1:7" x14ac:dyDescent="0.25">
      <c r="A88" s="143"/>
      <c r="B88" s="144"/>
      <c r="C88" s="131"/>
      <c r="D88" s="145"/>
      <c r="E88" s="145"/>
      <c r="F88" s="145"/>
      <c r="G88" s="145"/>
    </row>
    <row r="89" spans="1:7" x14ac:dyDescent="0.25">
      <c r="A89" s="143"/>
      <c r="B89" s="144"/>
      <c r="C89" s="131"/>
      <c r="D89" s="145"/>
      <c r="E89" s="145"/>
      <c r="F89" s="145"/>
      <c r="G89" s="145"/>
    </row>
    <row r="90" spans="1:7" x14ac:dyDescent="0.25">
      <c r="A90" s="143"/>
      <c r="B90" s="144"/>
      <c r="C90" s="131"/>
      <c r="D90" s="145"/>
      <c r="E90" s="145"/>
      <c r="F90" s="145"/>
      <c r="G90" s="145"/>
    </row>
    <row r="91" spans="1:7" x14ac:dyDescent="0.25">
      <c r="A91" s="143"/>
      <c r="B91" s="144"/>
      <c r="C91" s="131"/>
      <c r="D91" s="145"/>
      <c r="E91" s="145"/>
      <c r="F91" s="145"/>
      <c r="G91" s="145"/>
    </row>
    <row r="92" spans="1:7" x14ac:dyDescent="0.25">
      <c r="A92" s="143"/>
      <c r="B92" s="144"/>
      <c r="C92" s="131"/>
      <c r="D92" s="145"/>
      <c r="E92" s="145"/>
      <c r="F92" s="145"/>
      <c r="G92" s="145"/>
    </row>
    <row r="93" spans="1:7" x14ac:dyDescent="0.25">
      <c r="A93" s="143"/>
      <c r="B93" s="144"/>
      <c r="C93" s="131"/>
      <c r="D93" s="145"/>
      <c r="E93" s="145"/>
      <c r="F93" s="145"/>
      <c r="G93" s="145"/>
    </row>
    <row r="94" spans="1:7" x14ac:dyDescent="0.25">
      <c r="A94" s="143"/>
      <c r="B94" s="144"/>
      <c r="C94" s="131"/>
      <c r="D94" s="145"/>
      <c r="E94" s="145"/>
      <c r="F94" s="145"/>
      <c r="G94" s="145"/>
    </row>
    <row r="95" spans="1:7" x14ac:dyDescent="0.25">
      <c r="A95" s="143"/>
      <c r="B95" s="144"/>
      <c r="C95" s="131"/>
      <c r="D95" s="145"/>
      <c r="E95" s="145"/>
      <c r="F95" s="145"/>
      <c r="G95" s="145"/>
    </row>
    <row r="96" spans="1:7" x14ac:dyDescent="0.25">
      <c r="A96" s="143"/>
      <c r="B96" s="144"/>
      <c r="C96" s="131"/>
      <c r="D96" s="145"/>
      <c r="E96" s="145"/>
      <c r="F96" s="145"/>
      <c r="G96" s="145"/>
    </row>
    <row r="97" spans="1:7" x14ac:dyDescent="0.25">
      <c r="A97" s="143"/>
      <c r="B97" s="144"/>
      <c r="C97" s="131"/>
      <c r="D97" s="145"/>
      <c r="E97" s="145"/>
      <c r="F97" s="145"/>
      <c r="G97" s="145"/>
    </row>
    <row r="98" spans="1:7" x14ac:dyDescent="0.25">
      <c r="A98" s="143"/>
      <c r="B98" s="144"/>
      <c r="C98" s="131"/>
      <c r="D98" s="145"/>
      <c r="E98" s="145"/>
      <c r="F98" s="145"/>
      <c r="G98" s="145"/>
    </row>
    <row r="99" spans="1:7" x14ac:dyDescent="0.25">
      <c r="A99" s="143"/>
      <c r="B99" s="144"/>
      <c r="C99" s="131"/>
      <c r="D99" s="145"/>
      <c r="E99" s="145"/>
      <c r="F99" s="145"/>
      <c r="G99" s="145"/>
    </row>
    <row r="100" spans="1:7" x14ac:dyDescent="0.25">
      <c r="A100" s="143"/>
      <c r="B100" s="144"/>
      <c r="C100" s="131"/>
      <c r="D100" s="145"/>
      <c r="E100" s="145"/>
      <c r="F100" s="145"/>
      <c r="G100" s="145"/>
    </row>
    <row r="101" spans="1:7" x14ac:dyDescent="0.25">
      <c r="A101" s="143"/>
      <c r="B101" s="144"/>
      <c r="C101" s="131"/>
      <c r="D101" s="145"/>
      <c r="E101" s="145"/>
      <c r="F101" s="145"/>
      <c r="G101" s="145"/>
    </row>
    <row r="102" spans="1:7" x14ac:dyDescent="0.25">
      <c r="A102" s="143"/>
      <c r="B102" s="144"/>
      <c r="C102" s="131"/>
      <c r="D102" s="145"/>
      <c r="E102" s="145"/>
      <c r="F102" s="145"/>
      <c r="G102" s="145"/>
    </row>
    <row r="103" spans="1:7" x14ac:dyDescent="0.25">
      <c r="A103" s="143"/>
      <c r="B103" s="144"/>
      <c r="C103" s="131"/>
      <c r="D103" s="145"/>
      <c r="E103" s="145"/>
      <c r="F103" s="145"/>
      <c r="G103" s="145"/>
    </row>
    <row r="104" spans="1:7" x14ac:dyDescent="0.25">
      <c r="A104" s="143"/>
      <c r="B104" s="144"/>
      <c r="C104" s="131"/>
      <c r="D104" s="145"/>
      <c r="E104" s="145"/>
      <c r="F104" s="145"/>
      <c r="G104" s="145"/>
    </row>
    <row r="105" spans="1:7" x14ac:dyDescent="0.25">
      <c r="A105" s="143"/>
      <c r="B105" s="144"/>
      <c r="C105" s="131"/>
      <c r="D105" s="145"/>
      <c r="E105" s="145"/>
      <c r="F105" s="145"/>
      <c r="G105" s="145"/>
    </row>
    <row r="106" spans="1:7" x14ac:dyDescent="0.25">
      <c r="A106" s="143"/>
      <c r="B106" s="144"/>
      <c r="C106" s="131"/>
      <c r="D106" s="145"/>
      <c r="E106" s="145"/>
      <c r="F106" s="145"/>
      <c r="G106" s="145"/>
    </row>
    <row r="107" spans="1:7" x14ac:dyDescent="0.25">
      <c r="A107" s="143"/>
      <c r="B107" s="144"/>
      <c r="C107" s="131"/>
      <c r="D107" s="145"/>
      <c r="E107" s="145"/>
      <c r="F107" s="145"/>
      <c r="G107" s="145"/>
    </row>
    <row r="108" spans="1:7" x14ac:dyDescent="0.25">
      <c r="A108" s="143"/>
      <c r="B108" s="144"/>
      <c r="C108" s="131"/>
      <c r="D108" s="145"/>
      <c r="E108" s="145"/>
      <c r="F108" s="145"/>
      <c r="G108" s="145"/>
    </row>
    <row r="109" spans="1:7" x14ac:dyDescent="0.25">
      <c r="A109" s="143"/>
      <c r="B109" s="144"/>
      <c r="C109" s="131"/>
      <c r="D109" s="145"/>
      <c r="E109" s="145"/>
      <c r="F109" s="145"/>
      <c r="G109" s="145"/>
    </row>
    <row r="110" spans="1:7" x14ac:dyDescent="0.25">
      <c r="A110" s="143"/>
      <c r="B110" s="144"/>
      <c r="C110" s="131"/>
      <c r="D110" s="145"/>
      <c r="E110" s="145"/>
      <c r="F110" s="145"/>
      <c r="G110" s="145"/>
    </row>
    <row r="111" spans="1:7" x14ac:dyDescent="0.25">
      <c r="A111" s="143"/>
      <c r="B111" s="144"/>
      <c r="C111" s="131"/>
      <c r="D111" s="145"/>
      <c r="E111" s="145"/>
      <c r="F111" s="145"/>
      <c r="G111" s="145"/>
    </row>
    <row r="112" spans="1:7" x14ac:dyDescent="0.25">
      <c r="A112" s="143"/>
      <c r="B112" s="144"/>
      <c r="C112" s="131"/>
      <c r="D112" s="145"/>
      <c r="E112" s="145"/>
      <c r="F112" s="145"/>
      <c r="G112" s="145"/>
    </row>
    <row r="113" spans="1:7" x14ac:dyDescent="0.25">
      <c r="A113" s="143"/>
      <c r="B113" s="144"/>
      <c r="C113" s="131"/>
      <c r="D113" s="145"/>
      <c r="E113" s="145"/>
      <c r="F113" s="145"/>
      <c r="G113" s="145"/>
    </row>
    <row r="114" spans="1:7" x14ac:dyDescent="0.25">
      <c r="A114" s="143"/>
      <c r="B114" s="144"/>
      <c r="C114" s="131"/>
      <c r="D114" s="145"/>
      <c r="E114" s="145"/>
      <c r="F114" s="145"/>
      <c r="G114" s="145"/>
    </row>
    <row r="115" spans="1:7" x14ac:dyDescent="0.25">
      <c r="A115" s="143"/>
      <c r="B115" s="144"/>
      <c r="C115" s="131"/>
      <c r="D115" s="145"/>
      <c r="E115" s="145"/>
      <c r="F115" s="145"/>
      <c r="G115" s="145"/>
    </row>
    <row r="116" spans="1:7" x14ac:dyDescent="0.25">
      <c r="A116" s="143"/>
      <c r="B116" s="144"/>
      <c r="C116" s="131"/>
      <c r="D116" s="145"/>
      <c r="E116" s="145"/>
      <c r="F116" s="145"/>
      <c r="G116" s="145"/>
    </row>
    <row r="117" spans="1:7" x14ac:dyDescent="0.25">
      <c r="A117" s="143"/>
      <c r="B117" s="144"/>
      <c r="C117" s="131"/>
      <c r="D117" s="145"/>
      <c r="E117" s="145"/>
      <c r="F117" s="145"/>
      <c r="G117" s="145"/>
    </row>
    <row r="118" spans="1:7" x14ac:dyDescent="0.25">
      <c r="A118" s="143"/>
      <c r="B118" s="144"/>
      <c r="C118" s="131"/>
      <c r="D118" s="145"/>
      <c r="E118" s="145"/>
      <c r="F118" s="145"/>
      <c r="G118" s="145"/>
    </row>
    <row r="119" spans="1:7" x14ac:dyDescent="0.25">
      <c r="A119" s="143"/>
      <c r="B119" s="144"/>
      <c r="C119" s="131"/>
      <c r="D119" s="145"/>
      <c r="E119" s="145"/>
      <c r="F119" s="145"/>
      <c r="G119" s="145"/>
    </row>
    <row r="120" spans="1:7" x14ac:dyDescent="0.25">
      <c r="A120" s="143"/>
      <c r="B120" s="144"/>
      <c r="C120" s="131"/>
      <c r="D120" s="145"/>
      <c r="E120" s="145"/>
      <c r="F120" s="145"/>
      <c r="G120" s="145"/>
    </row>
    <row r="121" spans="1:7" x14ac:dyDescent="0.25">
      <c r="A121" s="143"/>
      <c r="B121" s="144"/>
      <c r="C121" s="131"/>
      <c r="D121" s="145"/>
      <c r="E121" s="145"/>
      <c r="F121" s="145"/>
      <c r="G121" s="145"/>
    </row>
    <row r="122" spans="1:7" x14ac:dyDescent="0.25">
      <c r="A122" s="143"/>
      <c r="B122" s="144"/>
      <c r="C122" s="131"/>
      <c r="D122" s="145"/>
      <c r="E122" s="145"/>
      <c r="F122" s="145"/>
      <c r="G122" s="145"/>
    </row>
    <row r="123" spans="1:7" x14ac:dyDescent="0.25">
      <c r="A123" s="143"/>
      <c r="B123" s="144"/>
      <c r="C123" s="131"/>
      <c r="D123" s="145"/>
      <c r="E123" s="145"/>
      <c r="F123" s="145"/>
      <c r="G123" s="145"/>
    </row>
    <row r="124" spans="1:7" x14ac:dyDescent="0.25">
      <c r="A124" s="143"/>
      <c r="B124" s="144"/>
      <c r="C124" s="131"/>
      <c r="D124" s="145"/>
      <c r="E124" s="145"/>
      <c r="F124" s="145"/>
      <c r="G124" s="145"/>
    </row>
    <row r="125" spans="1:7" x14ac:dyDescent="0.25">
      <c r="A125" s="143"/>
      <c r="B125" s="144"/>
      <c r="C125" s="131"/>
      <c r="D125" s="145"/>
      <c r="E125" s="145"/>
      <c r="F125" s="145"/>
      <c r="G125" s="145"/>
    </row>
    <row r="126" spans="1:7" x14ac:dyDescent="0.25">
      <c r="A126" s="143"/>
      <c r="B126" s="144"/>
      <c r="C126" s="131"/>
      <c r="D126" s="145"/>
      <c r="E126" s="145"/>
      <c r="F126" s="145"/>
      <c r="G126" s="145"/>
    </row>
    <row r="127" spans="1:7" x14ac:dyDescent="0.25">
      <c r="A127" s="143"/>
      <c r="B127" s="144"/>
      <c r="C127" s="131"/>
      <c r="D127" s="145"/>
      <c r="E127" s="145"/>
      <c r="F127" s="145"/>
      <c r="G127" s="145"/>
    </row>
    <row r="128" spans="1:7" x14ac:dyDescent="0.25">
      <c r="A128" s="143"/>
      <c r="B128" s="144"/>
      <c r="C128" s="131"/>
      <c r="D128" s="145"/>
      <c r="E128" s="145"/>
      <c r="F128" s="145"/>
      <c r="G128" s="145"/>
    </row>
    <row r="129" spans="1:7" x14ac:dyDescent="0.25">
      <c r="A129" s="143"/>
      <c r="B129" s="144"/>
      <c r="C129" s="131"/>
      <c r="D129" s="145"/>
      <c r="E129" s="145"/>
      <c r="F129" s="145"/>
      <c r="G129" s="145"/>
    </row>
    <row r="130" spans="1:7" x14ac:dyDescent="0.25">
      <c r="A130" s="143"/>
      <c r="B130" s="144"/>
      <c r="C130" s="131"/>
      <c r="D130" s="145"/>
      <c r="E130" s="145"/>
      <c r="F130" s="145"/>
      <c r="G130" s="145"/>
    </row>
    <row r="131" spans="1:7" x14ac:dyDescent="0.25">
      <c r="A131" s="143"/>
      <c r="B131" s="144"/>
      <c r="C131" s="131"/>
      <c r="D131" s="145"/>
      <c r="E131" s="145"/>
      <c r="F131" s="145"/>
      <c r="G131" s="145"/>
    </row>
    <row r="132" spans="1:7" x14ac:dyDescent="0.25">
      <c r="A132" s="143"/>
      <c r="B132" s="144"/>
      <c r="C132" s="131"/>
      <c r="D132" s="145"/>
      <c r="E132" s="145"/>
      <c r="F132" s="145"/>
      <c r="G132" s="145"/>
    </row>
    <row r="133" spans="1:7" x14ac:dyDescent="0.25">
      <c r="A133" s="143"/>
      <c r="B133" s="144"/>
      <c r="C133" s="131"/>
      <c r="D133" s="145"/>
      <c r="E133" s="145"/>
      <c r="F133" s="145"/>
      <c r="G133" s="14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ontrollitud xmlns="9b75d5ef-9f4b-4445-abe8-84a77c292844"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E5CADF59-FB1D-43F9-AEF5-047112E00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5E2A0A8-3B24-4D02-B330-B83503405B95}">
  <ds:schemaRefs>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9b75d5ef-9f4b-4445-abe8-84a77c292844"/>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INV</vt:lpstr>
      <vt:lpstr>Annuiteetgraafik TS</vt:lpstr>
      <vt:lpstr>Annuiteetgraafik ES</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MargitD</dc:creator>
  <cp:lastModifiedBy>Henri Telk</cp:lastModifiedBy>
  <cp:lastPrinted>2010-12-22T22:08:13Z</cp:lastPrinted>
  <dcterms:created xsi:type="dcterms:W3CDTF">2009-11-20T06:24:07Z</dcterms:created>
  <dcterms:modified xsi:type="dcterms:W3CDTF">2020-12-10T09:12:46Z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0x01010021F49CB927020945B36FEF90E8855D8B</vt:lpwstr>
  </property>
</Properties>
</file>